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360" yWindow="105" windowWidth="11340" windowHeight="7050" activeTab="5"/>
  </bookViews>
  <sheets>
    <sheet name="Arkusz7" sheetId="1" r:id="rId1"/>
    <sheet name="Arkusz4" sheetId="2" r:id="rId2"/>
    <sheet name="Arkusz1" sheetId="3" r:id="rId3"/>
    <sheet name="Arkusz2" sheetId="4" r:id="rId4"/>
    <sheet name="Arkusz8" sheetId="5" r:id="rId5"/>
    <sheet name="Arkusz3" sheetId="6" r:id="rId6"/>
    <sheet name="Arkusz6" sheetId="7" r:id="rId7"/>
    <sheet name="Arkusz5" sheetId="8" r:id="rId8"/>
    <sheet name="Arkusz9" sheetId="9" r:id="rId9"/>
    <sheet name="Arkusz10" sheetId="10" r:id="rId10"/>
    <sheet name="Arkusz11" sheetId="11" r:id="rId11"/>
    <sheet name="Arkusz12" sheetId="12" r:id="rId12"/>
  </sheets>
  <definedNames>
    <definedName name="Kwadrat">'Arkusz5'!$Q$3:$AA$6,'Arkusz5'!$Q$7:$X$7</definedName>
    <definedName name="Wykres2k" localSheetId="9">'Arkusz10'!$AC$56:$AD$60,'Arkusz10'!$AF$56,'Arkusz10'!$AF$60</definedName>
    <definedName name="Wykres2k" localSheetId="10">'Arkusz11'!$AC$56:$AD$60,'Arkusz11'!$AF$56,'Arkusz11'!$AF$60</definedName>
    <definedName name="Wykres3k" localSheetId="9">'Arkusz10'!$AC$56:$AF$56,'Arkusz10'!$AC$57:$AE$58,'Arkusz10'!$AC$59:$AD$59,'Arkusz10'!$AF$59,'Arkusz10'!$AC$60:$AF$60</definedName>
    <definedName name="Wykres3k" localSheetId="10">'Arkusz11'!$AC$56:$AF$56,'Arkusz11'!$AC$57:$AE$58,'Arkusz11'!$AC$59:$AD$59,'Arkusz11'!$AF$59,'Arkusz11'!$AC$60:$AF$60</definedName>
    <definedName name="WykZad3">'Arkusz4'!$S$49:$V$49,'Arkusz4'!$S$50:$U$50,'Arkusz4'!$S$51:$T$51,'Arkusz4'!$V$51,'Arkusz4'!$U$52:$V$52</definedName>
    <definedName name="Zad1">'Arkusz2'!$E$8,'Arkusz2'!$E$9,'Arkusz2'!$E$11,'Arkusz2'!$E$12,'Arkusz2'!$E$14,'Arkusz2'!$E$15</definedName>
    <definedName name="Zad2" localSheetId="9">'Arkusz10'!$E$29:$E$30,'Arkusz10'!$E$32,'Arkusz10'!$E$33,'Arkusz10'!$E$35,'Arkusz10'!$E$36</definedName>
    <definedName name="Zad3" localSheetId="10">'Arkusz11'!$E$58,'Arkusz11'!$E$59,'Arkusz11'!$E$61,'Arkusz11'!$E$62</definedName>
    <definedName name="Zad3l" localSheetId="10">'Arkusz11'!$E$64,'Arkusz11'!$E$65</definedName>
    <definedName name="Zad4" localSheetId="11">'Arkusz12'!$E$46:$E$47</definedName>
    <definedName name="Zad5Spr">'Arkusz5'!$F$5,'Arkusz5'!$F$10,'Arkusz5'!$F$16,'Arkusz5'!$K$5,'Arkusz5'!$K$10,'Arkusz5'!$K$16,'Arkusz5'!$O$5,'Arkusz5'!$O$16</definedName>
    <definedName name="Zad6Koraliki">'Arkusz6'!$A$1:$L$1</definedName>
    <definedName name="ZAd7Dane1">'Arkusz7'!$B$1:$J$1</definedName>
    <definedName name="Zad7Dane2">'Arkusz7'!$B$2:$J$2</definedName>
  </definedNames>
  <calcPr fullCalcOnLoad="1"/>
</workbook>
</file>

<file path=xl/comments5.xml><?xml version="1.0" encoding="utf-8"?>
<comments xmlns="http://schemas.openxmlformats.org/spreadsheetml/2006/main">
  <authors>
    <author>Kryzanowska</author>
  </authors>
  <commentList>
    <comment ref="I24" authorId="0">
      <text>
        <r>
          <rPr>
            <b/>
            <sz val="12"/>
            <color indexed="62"/>
            <rFont val="Arial CE"/>
            <family val="2"/>
          </rPr>
          <t xml:space="preserve">Dodatkowe informacje.
</t>
        </r>
      </text>
    </comment>
  </commentList>
</comments>
</file>

<file path=xl/comments7.xml><?xml version="1.0" encoding="utf-8"?>
<comments xmlns="http://schemas.openxmlformats.org/spreadsheetml/2006/main">
  <authors>
    <author>Kryzanowska</author>
  </authors>
  <commentList>
    <comment ref="B23" authorId="0">
      <text>
        <r>
          <rPr>
            <b/>
            <sz val="12"/>
            <color indexed="62"/>
            <rFont val="Arial CE"/>
            <family val="2"/>
          </rPr>
          <t>Klikając w koralik zmienisz jego kolor.</t>
        </r>
      </text>
    </comment>
  </commentList>
</comments>
</file>

<file path=xl/comments8.xml><?xml version="1.0" encoding="utf-8"?>
<comments xmlns="http://schemas.openxmlformats.org/spreadsheetml/2006/main">
  <authors>
    <author>Kryzanowska</author>
  </authors>
  <commentList>
    <comment ref="B18" authorId="0">
      <text>
        <r>
          <rPr>
            <b/>
            <sz val="12"/>
            <color indexed="62"/>
            <rFont val="Arial CE"/>
            <family val="2"/>
          </rPr>
          <t>Klikając w daną część zmienisz jej kolor.</t>
        </r>
      </text>
    </comment>
  </commentList>
</comments>
</file>

<file path=xl/sharedStrings.xml><?xml version="1.0" encoding="utf-8"?>
<sst xmlns="http://schemas.openxmlformats.org/spreadsheetml/2006/main" count="150" uniqueCount="102">
  <si>
    <t>Dane do wykresu</t>
  </si>
  <si>
    <t xml:space="preserve">Podziel koło na   </t>
  </si>
  <si>
    <t>Zamaluj</t>
  </si>
  <si>
    <t xml:space="preserve">   koła.</t>
  </si>
  <si>
    <t>trzy</t>
  </si>
  <si>
    <t>jedna</t>
  </si>
  <si>
    <t>dwie</t>
  </si>
  <si>
    <t>cztery</t>
  </si>
  <si>
    <t>pięć</t>
  </si>
  <si>
    <t>sześć</t>
  </si>
  <si>
    <t>siedem</t>
  </si>
  <si>
    <t>osiem</t>
  </si>
  <si>
    <t>dziewięć</t>
  </si>
  <si>
    <t>dziesięć</t>
  </si>
  <si>
    <t>drugie</t>
  </si>
  <si>
    <t>trzecie</t>
  </si>
  <si>
    <t>czwarte</t>
  </si>
  <si>
    <t>piąte</t>
  </si>
  <si>
    <t>szóste</t>
  </si>
  <si>
    <t>siódme</t>
  </si>
  <si>
    <t>ósme</t>
  </si>
  <si>
    <t>dziewiąte</t>
  </si>
  <si>
    <t>dziesiąte</t>
  </si>
  <si>
    <t>Licznik</t>
  </si>
  <si>
    <t>Mianownik</t>
  </si>
  <si>
    <t>druga</t>
  </si>
  <si>
    <t>trzecia</t>
  </si>
  <si>
    <t>czwarta</t>
  </si>
  <si>
    <t>piąta</t>
  </si>
  <si>
    <t>szósta</t>
  </si>
  <si>
    <t>siódma</t>
  </si>
  <si>
    <t>ósma</t>
  </si>
  <si>
    <t>dziewiąta</t>
  </si>
  <si>
    <t>dziesiąta</t>
  </si>
  <si>
    <t>piątych</t>
  </si>
  <si>
    <t>szóstych</t>
  </si>
  <si>
    <t>siódmych</t>
  </si>
  <si>
    <t>ósmych</t>
  </si>
  <si>
    <t>dziewiątych</t>
  </si>
  <si>
    <t>dziesiątych</t>
  </si>
  <si>
    <t>Dane</t>
  </si>
  <si>
    <t>Zamaluj na niebiesko</t>
  </si>
  <si>
    <t>l</t>
  </si>
  <si>
    <t>m</t>
  </si>
  <si>
    <t>N</t>
  </si>
  <si>
    <t>Z</t>
  </si>
  <si>
    <t>C</t>
  </si>
  <si>
    <t>Zapisz jakie części figur pokolorowano</t>
  </si>
  <si>
    <t>]</t>
  </si>
  <si>
    <t>niebieskiego</t>
  </si>
  <si>
    <t>fioletowego</t>
  </si>
  <si>
    <t>zielonego</t>
  </si>
  <si>
    <t>Koloru niebieskiego jest</t>
  </si>
  <si>
    <t>fioletowy</t>
  </si>
  <si>
    <t>zielony</t>
  </si>
  <si>
    <t xml:space="preserve">
                                       </t>
  </si>
  <si>
    <t xml:space="preserve">  oraz ile z tych części zamalowano na kolor</t>
  </si>
  <si>
    <t>Wpisz, na ile równych części podzielona jest figura</t>
  </si>
  <si>
    <t xml:space="preserve">Aby zamalować </t>
  </si>
  <si>
    <t xml:space="preserve">koła, należy podzielić je na </t>
  </si>
  <si>
    <t xml:space="preserve"> części i zamalować jedną z nich.</t>
  </si>
  <si>
    <t>Jaka część koła jest koloru niebieskiego?</t>
  </si>
  <si>
    <t>Jaka część koralików jest niebieska?</t>
  </si>
  <si>
    <t>Jaka część koralików jest zielona?</t>
  </si>
  <si>
    <t>niebieski</t>
  </si>
  <si>
    <t>n</t>
  </si>
  <si>
    <t>f</t>
  </si>
  <si>
    <t>z</t>
  </si>
  <si>
    <t>?</t>
  </si>
  <si>
    <r>
      <t xml:space="preserve">3. </t>
    </r>
    <r>
      <rPr>
        <b/>
        <sz val="12"/>
        <color indexed="18"/>
        <rFont val="Arial CE"/>
        <family val="2"/>
      </rPr>
      <t>Rozwiązywanie zadań.</t>
    </r>
  </si>
  <si>
    <t>1.</t>
  </si>
  <si>
    <t>2.</t>
  </si>
  <si>
    <t>D</t>
  </si>
  <si>
    <t>3.</t>
  </si>
  <si>
    <t>4.</t>
  </si>
  <si>
    <t>kliknąć w nią myszką,</t>
  </si>
  <si>
    <t>5.</t>
  </si>
  <si>
    <t>6.</t>
  </si>
  <si>
    <t xml:space="preserve">np. dla przycisku  </t>
  </si>
  <si>
    <t>Odpowiedzi  można wpisywać tylko do  kolorowych aktywnych komórek (otoczonych  ramką).</t>
  </si>
  <si>
    <t>Wskazówka</t>
  </si>
  <si>
    <t xml:space="preserve">Zamaluj           koralików. 
</t>
  </si>
  <si>
    <t xml:space="preserve">7. </t>
  </si>
  <si>
    <t>Najeżdżając myszką  na komórkę:</t>
  </si>
  <si>
    <t>np.</t>
  </si>
  <si>
    <r>
      <t xml:space="preserve">1. </t>
    </r>
    <r>
      <rPr>
        <b/>
        <sz val="12"/>
        <color indexed="18"/>
        <rFont val="Arial CE"/>
        <family val="2"/>
      </rPr>
      <t>Ułamek jako część całości – przykłady.</t>
    </r>
  </si>
  <si>
    <r>
      <t xml:space="preserve">2. </t>
    </r>
    <r>
      <rPr>
        <b/>
        <sz val="12"/>
        <color indexed="18"/>
        <rFont val="Arial CE"/>
        <family val="2"/>
      </rPr>
      <t>Ułamek jako część całości – ćwiczenia.</t>
    </r>
  </si>
  <si>
    <t>Przyjrzyj się kilku przykładom graficznej interpretacji ułamków:</t>
  </si>
  <si>
    <t>Liczba wszystkich koralików</t>
  </si>
  <si>
    <t>Na którym rysunku poprawnie zamalowano daną część figury?</t>
  </si>
  <si>
    <t>żółtego</t>
  </si>
  <si>
    <t>Aby komórka stała się aktywna (otoczona  ramką), należy:</t>
  </si>
  <si>
    <t>Jaka część figury jest koloru</t>
  </si>
  <si>
    <r>
      <t>Po wpisaniu każdej odpowiedzi należy nacisnąć na klawiaturze klawisz</t>
    </r>
    <r>
      <rPr>
        <sz val="12"/>
        <color indexed="12"/>
        <rFont val="Arial CE"/>
        <family val="2"/>
      </rPr>
      <t xml:space="preserve"> </t>
    </r>
    <r>
      <rPr>
        <b/>
        <sz val="12"/>
        <color indexed="12"/>
        <rFont val="Arial CE"/>
        <family val="2"/>
      </rPr>
      <t>ENTER</t>
    </r>
    <r>
      <rPr>
        <sz val="12"/>
        <color indexed="62"/>
        <rFont val="Arial CE"/>
        <family val="2"/>
      </rPr>
      <t xml:space="preserve"> (patrz p.2).</t>
    </r>
  </si>
  <si>
    <t>–</t>
  </si>
  <si>
    <r>
      <t xml:space="preserve">przenieść zaznaczenie ( ramkę) za pomocą klawiszy </t>
    </r>
    <r>
      <rPr>
        <b/>
        <sz val="12"/>
        <color indexed="12"/>
        <rFont val="Arial CE"/>
        <family val="2"/>
      </rPr>
      <t>ENTER</t>
    </r>
    <r>
      <rPr>
        <sz val="12"/>
        <color indexed="62"/>
        <rFont val="Arial CE"/>
        <family val="2"/>
      </rPr>
      <t xml:space="preserve">, </t>
    </r>
    <r>
      <rPr>
        <b/>
        <sz val="12"/>
        <color indexed="12"/>
        <rFont val="Arial CE"/>
        <family val="2"/>
      </rPr>
      <t>TAB</t>
    </r>
    <r>
      <rPr>
        <sz val="12"/>
        <color indexed="62"/>
        <rFont val="Arial CE"/>
        <family val="2"/>
      </rPr>
      <t xml:space="preserve">
lub klawiszy strzałek.</t>
    </r>
  </si>
  <si>
    <r>
      <t>Symbol ten oznacza prawidłową odpowiedź (jeżeli odpowiedzi sprawdzane są na bieżąco, ujrzymy go zaraz po naciśnięciu</t>
    </r>
    <r>
      <rPr>
        <sz val="12"/>
        <color indexed="12"/>
        <rFont val="Arial CE"/>
        <family val="2"/>
      </rPr>
      <t xml:space="preserve"> </t>
    </r>
    <r>
      <rPr>
        <b/>
        <sz val="12"/>
        <color indexed="12"/>
        <rFont val="Arial CE"/>
        <family val="2"/>
      </rPr>
      <t>ENTER</t>
    </r>
    <r>
      <rPr>
        <sz val="12"/>
        <color indexed="62"/>
        <rFont val="Arial CE"/>
        <family val="2"/>
      </rPr>
      <t xml:space="preserve">, a kolejna komórka stanie się aktywna). </t>
    </r>
  </si>
  <si>
    <r>
      <t>Symbol ten oznacza błędną odpowiedź (jeżeli odpowiedzi sprawdzane są na bieżąco, ujrzymy go zaraz po naciśnięciu</t>
    </r>
    <r>
      <rPr>
        <b/>
        <sz val="12"/>
        <color indexed="10"/>
        <rFont val="Arial CE"/>
        <family val="2"/>
      </rPr>
      <t xml:space="preserve"> </t>
    </r>
    <r>
      <rPr>
        <b/>
        <sz val="12"/>
        <color indexed="12"/>
        <rFont val="Arial CE"/>
        <family val="2"/>
      </rPr>
      <t>ENTER</t>
    </r>
    <r>
      <rPr>
        <sz val="12"/>
        <color indexed="62"/>
        <rFont val="Arial CE"/>
        <family val="2"/>
      </rPr>
      <t xml:space="preserve">, a aktywna komórka nie zmieni położenia – błędną odpowiedź można poprawić). </t>
    </r>
  </si>
  <si>
    <r>
      <t>Zamiast klikać w przycisk, można użyć skrótu klawiaturowego – jednocześnie wcisnąć lewy klawisz</t>
    </r>
    <r>
      <rPr>
        <b/>
        <sz val="12"/>
        <color indexed="12"/>
        <rFont val="Arial CE"/>
        <family val="2"/>
      </rPr>
      <t xml:space="preserve"> ALT</t>
    </r>
    <r>
      <rPr>
        <sz val="12"/>
        <color indexed="62"/>
        <rFont val="Arial CE"/>
        <family val="2"/>
      </rPr>
      <t>oraz klawisz podkreślonej litery.</t>
    </r>
  </si>
  <si>
    <r>
      <t>ALT</t>
    </r>
    <r>
      <rPr>
        <sz val="12"/>
        <color indexed="12"/>
        <rFont val="Arial CE"/>
        <family val="2"/>
      </rPr>
      <t>+</t>
    </r>
    <r>
      <rPr>
        <b/>
        <sz val="12"/>
        <color indexed="12"/>
        <rFont val="Arial CE"/>
        <family val="2"/>
      </rPr>
      <t xml:space="preserve"> n</t>
    </r>
  </si>
  <si>
    <t>, uzyskasz dodatkowe informację.</t>
  </si>
  <si>
    <t>Każdy element arkusza, który po kliknięciu wykonuje określone zadanie, oznaczony jest symbolem: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</si>
</sst>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&quot; &quot;???/???"/>
    <numFmt numFmtId="165" formatCode="#&quot; &quot;??/16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</numFmts>
  <fonts count="96">
    <font>
      <sz val="10"/>
      <name val="Arial CE"/>
      <family val="0"/>
    </font>
    <font>
      <sz val="8"/>
      <name val="Arial CE"/>
      <family val="0"/>
    </font>
    <font>
      <b/>
      <sz val="14"/>
      <color indexed="12"/>
      <name val="Arial CE"/>
      <family val="2"/>
    </font>
    <font>
      <sz val="12"/>
      <color indexed="18"/>
      <name val="Arial CE"/>
      <family val="2"/>
    </font>
    <font>
      <b/>
      <sz val="12"/>
      <color indexed="18"/>
      <name val="Arial CE"/>
      <family val="2"/>
    </font>
    <font>
      <b/>
      <sz val="16"/>
      <color indexed="12"/>
      <name val="Arial CE"/>
      <family val="2"/>
    </font>
    <font>
      <sz val="10"/>
      <color indexed="10"/>
      <name val="Arial CE"/>
      <family val="2"/>
    </font>
    <font>
      <b/>
      <sz val="16"/>
      <color indexed="48"/>
      <name val="Arial CE"/>
      <family val="2"/>
    </font>
    <font>
      <sz val="10"/>
      <color indexed="12"/>
      <name val="Arial CE"/>
      <family val="2"/>
    </font>
    <font>
      <sz val="10"/>
      <color indexed="40"/>
      <name val="Arial CE"/>
      <family val="2"/>
    </font>
    <font>
      <sz val="10"/>
      <color indexed="8"/>
      <name val="Arial CE"/>
      <family val="2"/>
    </font>
    <font>
      <sz val="20"/>
      <name val="Arial CE"/>
      <family val="2"/>
    </font>
    <font>
      <sz val="10"/>
      <color indexed="46"/>
      <name val="Arial CE"/>
      <family val="2"/>
    </font>
    <font>
      <sz val="10"/>
      <color indexed="51"/>
      <name val="Arial CE"/>
      <family val="2"/>
    </font>
    <font>
      <sz val="11"/>
      <color indexed="18"/>
      <name val="Arial CE"/>
      <family val="2"/>
    </font>
    <font>
      <b/>
      <sz val="12"/>
      <color indexed="48"/>
      <name val="Arial CE"/>
      <family val="2"/>
    </font>
    <font>
      <b/>
      <sz val="12"/>
      <color indexed="57"/>
      <name val="Arial CE"/>
      <family val="2"/>
    </font>
    <font>
      <b/>
      <sz val="16"/>
      <color indexed="57"/>
      <name val="Arial CE"/>
      <family val="2"/>
    </font>
    <font>
      <b/>
      <sz val="12"/>
      <name val="Arial CE"/>
      <family val="2"/>
    </font>
    <font>
      <b/>
      <sz val="20"/>
      <name val="Arial CE"/>
      <family val="2"/>
    </font>
    <font>
      <b/>
      <sz val="20"/>
      <color indexed="12"/>
      <name val="Arial CE"/>
      <family val="2"/>
    </font>
    <font>
      <b/>
      <sz val="8"/>
      <color indexed="12"/>
      <name val="Arial CE"/>
      <family val="2"/>
    </font>
    <font>
      <sz val="16"/>
      <color indexed="59"/>
      <name val="Arial CE"/>
      <family val="2"/>
    </font>
    <font>
      <sz val="8"/>
      <color indexed="59"/>
      <name val="Arial CE"/>
      <family val="2"/>
    </font>
    <font>
      <sz val="7"/>
      <color indexed="58"/>
      <name val="Arial CE"/>
      <family val="2"/>
    </font>
    <font>
      <sz val="7"/>
      <color indexed="48"/>
      <name val="Arial CE"/>
      <family val="2"/>
    </font>
    <font>
      <b/>
      <sz val="14"/>
      <color indexed="63"/>
      <name val="Arial CE"/>
      <family val="2"/>
    </font>
    <font>
      <sz val="10"/>
      <color indexed="48"/>
      <name val="Arial CE"/>
      <family val="2"/>
    </font>
    <font>
      <sz val="10"/>
      <color indexed="23"/>
      <name val="Arial CE"/>
      <family val="2"/>
    </font>
    <font>
      <sz val="10"/>
      <color indexed="9"/>
      <name val="Arial CE"/>
      <family val="2"/>
    </font>
    <font>
      <sz val="10"/>
      <color indexed="22"/>
      <name val="Arial CE"/>
      <family val="2"/>
    </font>
    <font>
      <b/>
      <sz val="16"/>
      <color indexed="9"/>
      <name val="Arial CE"/>
      <family val="2"/>
    </font>
    <font>
      <b/>
      <sz val="14"/>
      <color indexed="9"/>
      <name val="Arial CE"/>
      <family val="2"/>
    </font>
    <font>
      <sz val="8"/>
      <color indexed="10"/>
      <name val="Arial CE"/>
      <family val="2"/>
    </font>
    <font>
      <b/>
      <sz val="18"/>
      <color indexed="12"/>
      <name val="Arial CE"/>
      <family val="2"/>
    </font>
    <font>
      <b/>
      <sz val="18"/>
      <color indexed="14"/>
      <name val="Arial CE"/>
      <family val="2"/>
    </font>
    <font>
      <b/>
      <sz val="18"/>
      <color indexed="17"/>
      <name val="Arial CE"/>
      <family val="2"/>
    </font>
    <font>
      <b/>
      <sz val="18"/>
      <color indexed="57"/>
      <name val="Arial CE"/>
      <family val="2"/>
    </font>
    <font>
      <sz val="10"/>
      <color indexed="57"/>
      <name val="Arial CE"/>
      <family val="2"/>
    </font>
    <font>
      <sz val="16"/>
      <color indexed="12"/>
      <name val="Arial CE"/>
      <family val="2"/>
    </font>
    <font>
      <sz val="10"/>
      <color indexed="44"/>
      <name val="Arial CE"/>
      <family val="2"/>
    </font>
    <font>
      <b/>
      <sz val="14"/>
      <color indexed="10"/>
      <name val="Arial CE"/>
      <family val="2"/>
    </font>
    <font>
      <sz val="5.75"/>
      <name val="Arial CE"/>
      <family val="0"/>
    </font>
    <font>
      <sz val="8.25"/>
      <name val="Arial CE"/>
      <family val="0"/>
    </font>
    <font>
      <sz val="8"/>
      <color indexed="9"/>
      <name val="Arial CE"/>
      <family val="2"/>
    </font>
    <font>
      <sz val="8"/>
      <color indexed="23"/>
      <name val="Arial CE"/>
      <family val="2"/>
    </font>
    <font>
      <sz val="10"/>
      <color indexed="14"/>
      <name val="Arial CE"/>
      <family val="2"/>
    </font>
    <font>
      <sz val="8"/>
      <color indexed="55"/>
      <name val="Arial CE"/>
      <family val="2"/>
    </font>
    <font>
      <sz val="12"/>
      <color indexed="62"/>
      <name val="Arial CE"/>
      <family val="2"/>
    </font>
    <font>
      <b/>
      <sz val="10"/>
      <color indexed="9"/>
      <name val="Arial CE"/>
      <family val="2"/>
    </font>
    <font>
      <sz val="7"/>
      <color indexed="9"/>
      <name val="Arial CE"/>
      <family val="2"/>
    </font>
    <font>
      <sz val="10"/>
      <color indexed="6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55"/>
      <name val="Arial CE"/>
      <family val="2"/>
    </font>
    <font>
      <b/>
      <sz val="12"/>
      <color indexed="62"/>
      <name val="Arial CE"/>
      <family val="2"/>
    </font>
    <font>
      <sz val="8"/>
      <color indexed="22"/>
      <name val="Arial CE"/>
      <family val="2"/>
    </font>
    <font>
      <sz val="10"/>
      <color indexed="63"/>
      <name val="Arial CE"/>
      <family val="2"/>
    </font>
    <font>
      <sz val="12"/>
      <name val="Arial CE"/>
      <family val="0"/>
    </font>
    <font>
      <sz val="12"/>
      <color indexed="9"/>
      <name val="Arial CE"/>
      <family val="2"/>
    </font>
    <font>
      <b/>
      <sz val="16"/>
      <color indexed="62"/>
      <name val="Arial CE"/>
      <family val="2"/>
    </font>
    <font>
      <b/>
      <sz val="10"/>
      <name val="Arial CE"/>
      <family val="2"/>
    </font>
    <font>
      <b/>
      <sz val="12"/>
      <color indexed="10"/>
      <name val="Arial CE"/>
      <family val="2"/>
    </font>
    <font>
      <b/>
      <u val="doubleAccounting"/>
      <sz val="12"/>
      <color indexed="18"/>
      <name val="Arial CE"/>
      <family val="2"/>
    </font>
    <font>
      <b/>
      <sz val="11"/>
      <color indexed="12"/>
      <name val="Arial CE"/>
      <family val="2"/>
    </font>
    <font>
      <sz val="12"/>
      <color indexed="48"/>
      <name val="Arial CE"/>
      <family val="2"/>
    </font>
    <font>
      <sz val="12"/>
      <color indexed="57"/>
      <name val="Arial CE"/>
      <family val="2"/>
    </font>
    <font>
      <b/>
      <sz val="12"/>
      <color indexed="46"/>
      <name val="Arial CE"/>
      <family val="2"/>
    </font>
    <font>
      <b/>
      <sz val="36"/>
      <color indexed="10"/>
      <name val="Wingdings"/>
      <family val="0"/>
    </font>
    <font>
      <sz val="10"/>
      <color indexed="20"/>
      <name val="Arial CE"/>
      <family val="2"/>
    </font>
    <font>
      <b/>
      <sz val="26"/>
      <color indexed="10"/>
      <name val="Wingdings"/>
      <family val="0"/>
    </font>
    <font>
      <b/>
      <sz val="28"/>
      <name val="Wingdings"/>
      <family val="0"/>
    </font>
    <font>
      <sz val="36"/>
      <name val="Wingdings"/>
      <family val="0"/>
    </font>
    <font>
      <sz val="28"/>
      <name val="Wingdings"/>
      <family val="0"/>
    </font>
    <font>
      <b/>
      <sz val="60"/>
      <color indexed="10"/>
      <name val="Wingdings"/>
      <family val="0"/>
    </font>
    <font>
      <b/>
      <sz val="14"/>
      <color indexed="62"/>
      <name val="Arial CE"/>
      <family val="2"/>
    </font>
    <font>
      <b/>
      <sz val="9"/>
      <color indexed="9"/>
      <name val="Wingdings"/>
      <family val="0"/>
    </font>
    <font>
      <sz val="11"/>
      <color indexed="12"/>
      <name val="Arial CE"/>
      <family val="2"/>
    </font>
    <font>
      <b/>
      <sz val="12"/>
      <color indexed="51"/>
      <name val="Arial CE"/>
      <family val="2"/>
    </font>
    <font>
      <b/>
      <sz val="26"/>
      <color indexed="9"/>
      <name val="Wingdings"/>
      <family val="0"/>
    </font>
    <font>
      <b/>
      <sz val="72"/>
      <color indexed="57"/>
      <name val="Wingdings"/>
      <family val="0"/>
    </font>
    <font>
      <b/>
      <sz val="72"/>
      <color indexed="9"/>
      <name val="Wingdings"/>
      <family val="0"/>
    </font>
    <font>
      <sz val="16"/>
      <color indexed="10"/>
      <name val="Arial CE"/>
      <family val="2"/>
    </font>
    <font>
      <b/>
      <sz val="20"/>
      <color indexed="62"/>
      <name val="Arial CE"/>
      <family val="2"/>
    </font>
    <font>
      <b/>
      <sz val="20"/>
      <color indexed="18"/>
      <name val="Arial CE"/>
      <family val="2"/>
    </font>
    <font>
      <b/>
      <sz val="26"/>
      <color indexed="57"/>
      <name val="Wingdings"/>
      <family val="0"/>
    </font>
    <font>
      <b/>
      <sz val="24"/>
      <color indexed="10"/>
      <name val="Wingdings"/>
      <family val="0"/>
    </font>
    <font>
      <sz val="11.25"/>
      <name val="Arial CE"/>
      <family val="0"/>
    </font>
    <font>
      <sz val="10"/>
      <color indexed="53"/>
      <name val="Arial CE"/>
      <family val="2"/>
    </font>
    <font>
      <sz val="18"/>
      <color indexed="9"/>
      <name val="Times New Roman"/>
      <family val="1"/>
    </font>
    <font>
      <b/>
      <sz val="12"/>
      <color indexed="40"/>
      <name val="Arial CE"/>
      <family val="2"/>
    </font>
    <font>
      <b/>
      <sz val="12"/>
      <color indexed="12"/>
      <name val="Arial CE"/>
      <family val="2"/>
    </font>
    <font>
      <sz val="12"/>
      <color indexed="12"/>
      <name val="Arial CE"/>
      <family val="2"/>
    </font>
    <font>
      <b/>
      <sz val="10"/>
      <color indexed="15"/>
      <name val="Arial CE"/>
      <family val="2"/>
    </font>
    <font>
      <b/>
      <sz val="10"/>
      <color indexed="62"/>
      <name val="Arial CE"/>
      <family val="2"/>
    </font>
    <font>
      <b/>
      <sz val="8"/>
      <name val="Arial CE"/>
      <family val="2"/>
    </font>
  </fonts>
  <fills count="20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lightGray">
        <fgColor indexed="22"/>
        <bgColor indexed="9"/>
      </patternFill>
    </fill>
    <fill>
      <patternFill patternType="solid">
        <fgColor indexed="2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mediumGray">
        <fgColor indexed="9"/>
        <bgColor indexed="46"/>
      </patternFill>
    </fill>
    <fill>
      <patternFill patternType="mediumGray">
        <fgColor indexed="9"/>
        <bgColor indexed="43"/>
      </patternFill>
    </fill>
    <fill>
      <patternFill patternType="mediumGray">
        <fgColor indexed="9"/>
        <bgColor indexed="15"/>
      </patternFill>
    </fill>
    <fill>
      <patternFill patternType="mediumGray">
        <fgColor indexed="9"/>
        <bgColor indexed="40"/>
      </patternFill>
    </fill>
    <fill>
      <patternFill patternType="mediumGray">
        <fgColor indexed="9"/>
        <bgColor indexed="4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62"/>
      </top>
      <bottom>
        <color indexed="63"/>
      </bottom>
    </border>
    <border>
      <left style="thick"/>
      <right style="thick"/>
      <top style="thick"/>
      <bottom style="thick"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62"/>
      </left>
      <right style="thick">
        <color indexed="62"/>
      </right>
      <top style="thick">
        <color indexed="62"/>
      </top>
      <bottom style="thick">
        <color indexed="62"/>
      </bottom>
    </border>
    <border>
      <left style="thick">
        <color indexed="48"/>
      </left>
      <right style="thick">
        <color indexed="48"/>
      </right>
      <top style="thick">
        <color indexed="48"/>
      </top>
      <bottom style="thick">
        <color indexed="48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thick">
        <color indexed="12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8" fillId="0" borderId="0">
      <alignment/>
      <protection/>
    </xf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8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2" borderId="0" xfId="0" applyFill="1" applyAlignment="1">
      <alignment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 horizontal="center"/>
    </xf>
    <xf numFmtId="12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Alignment="1">
      <alignment horizontal="center" vertical="center" textRotation="43"/>
    </xf>
    <xf numFmtId="0" fontId="0" fillId="0" borderId="0" xfId="0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7" fillId="3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19" fillId="0" borderId="0" xfId="0" applyNumberFormat="1" applyFont="1" applyAlignment="1">
      <alignment horizontal="center"/>
    </xf>
    <xf numFmtId="0" fontId="19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/>
    </xf>
    <xf numFmtId="0" fontId="20" fillId="0" borderId="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>
      <alignment/>
    </xf>
    <xf numFmtId="0" fontId="0" fillId="5" borderId="0" xfId="0" applyFill="1" applyAlignment="1">
      <alignment/>
    </xf>
    <xf numFmtId="0" fontId="5" fillId="5" borderId="0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31" fillId="0" borderId="0" xfId="0" applyFont="1" applyFill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/>
    </xf>
    <xf numFmtId="0" fontId="31" fillId="0" borderId="0" xfId="0" applyFont="1" applyFill="1" applyAlignment="1">
      <alignment horizontal="left" vertical="center"/>
    </xf>
    <xf numFmtId="13" fontId="40" fillId="0" borderId="0" xfId="0" applyNumberFormat="1" applyFont="1" applyAlignment="1">
      <alignment/>
    </xf>
    <xf numFmtId="0" fontId="40" fillId="0" borderId="0" xfId="0" applyNumberFormat="1" applyFont="1" applyAlignment="1">
      <alignment/>
    </xf>
    <xf numFmtId="0" fontId="40" fillId="0" borderId="0" xfId="0" applyFont="1" applyAlignment="1">
      <alignment/>
    </xf>
    <xf numFmtId="0" fontId="2" fillId="4" borderId="0" xfId="0" applyFont="1" applyFill="1" applyAlignment="1" applyProtection="1">
      <alignment horizontal="center"/>
      <protection/>
    </xf>
    <xf numFmtId="0" fontId="26" fillId="6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/>
    </xf>
    <xf numFmtId="0" fontId="41" fillId="0" borderId="0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top" wrapText="1"/>
    </xf>
    <xf numFmtId="0" fontId="44" fillId="0" borderId="0" xfId="0" applyNumberFormat="1" applyFont="1" applyAlignment="1">
      <alignment horizontal="center" vertical="top" wrapText="1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28" fillId="0" borderId="0" xfId="0" applyNumberFormat="1" applyFont="1" applyFill="1" applyBorder="1" applyAlignment="1">
      <alignment horizontal="center" vertical="top" wrapText="1"/>
    </xf>
    <xf numFmtId="0" fontId="47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56" fillId="0" borderId="0" xfId="0" applyFont="1" applyAlignment="1">
      <alignment horizontal="center" wrapText="1"/>
    </xf>
    <xf numFmtId="0" fontId="56" fillId="0" borderId="0" xfId="0" applyFont="1" applyAlignment="1">
      <alignment/>
    </xf>
    <xf numFmtId="0" fontId="57" fillId="0" borderId="0" xfId="0" applyFont="1" applyBorder="1" applyAlignment="1">
      <alignment/>
    </xf>
    <xf numFmtId="0" fontId="57" fillId="0" borderId="0" xfId="0" applyFont="1" applyFill="1" applyBorder="1" applyAlignment="1">
      <alignment/>
    </xf>
    <xf numFmtId="0" fontId="55" fillId="0" borderId="0" xfId="0" applyFont="1" applyAlignment="1">
      <alignment horizontal="center" vertical="center"/>
    </xf>
    <xf numFmtId="0" fontId="58" fillId="0" borderId="0" xfId="18">
      <alignment/>
      <protection/>
    </xf>
    <xf numFmtId="0" fontId="58" fillId="0" borderId="1" xfId="18" applyBorder="1">
      <alignment/>
      <protection/>
    </xf>
    <xf numFmtId="0" fontId="58" fillId="0" borderId="2" xfId="18" applyBorder="1">
      <alignment/>
      <protection/>
    </xf>
    <xf numFmtId="0" fontId="58" fillId="0" borderId="3" xfId="18" applyBorder="1">
      <alignment/>
      <protection/>
    </xf>
    <xf numFmtId="0" fontId="58" fillId="0" borderId="4" xfId="18" applyBorder="1">
      <alignment/>
      <protection/>
    </xf>
    <xf numFmtId="0" fontId="58" fillId="0" borderId="5" xfId="18" applyBorder="1">
      <alignment/>
      <protection/>
    </xf>
    <xf numFmtId="0" fontId="58" fillId="4" borderId="6" xfId="18" applyFill="1" applyBorder="1">
      <alignment/>
      <protection/>
    </xf>
    <xf numFmtId="0" fontId="58" fillId="4" borderId="7" xfId="18" applyFill="1" applyBorder="1">
      <alignment/>
      <protection/>
    </xf>
    <xf numFmtId="0" fontId="58" fillId="7" borderId="7" xfId="18" applyFill="1" applyBorder="1">
      <alignment/>
      <protection/>
    </xf>
    <xf numFmtId="0" fontId="58" fillId="7" borderId="8" xfId="18" applyFill="1" applyBorder="1">
      <alignment/>
      <protection/>
    </xf>
    <xf numFmtId="0" fontId="58" fillId="7" borderId="9" xfId="18" applyFill="1" applyBorder="1">
      <alignment/>
      <protection/>
    </xf>
    <xf numFmtId="0" fontId="58" fillId="7" borderId="0" xfId="18" applyFill="1" applyBorder="1">
      <alignment/>
      <protection/>
    </xf>
    <xf numFmtId="0" fontId="58" fillId="8" borderId="0" xfId="18" applyFill="1" applyBorder="1">
      <alignment/>
      <protection/>
    </xf>
    <xf numFmtId="0" fontId="58" fillId="8" borderId="10" xfId="18" applyFill="1" applyBorder="1">
      <alignment/>
      <protection/>
    </xf>
    <xf numFmtId="0" fontId="58" fillId="8" borderId="9" xfId="18" applyFill="1" applyBorder="1">
      <alignment/>
      <protection/>
    </xf>
    <xf numFmtId="0" fontId="58" fillId="5" borderId="0" xfId="18" applyFill="1" applyBorder="1">
      <alignment/>
      <protection/>
    </xf>
    <xf numFmtId="0" fontId="58" fillId="5" borderId="10" xfId="18" applyFill="1" applyBorder="1">
      <alignment/>
      <protection/>
    </xf>
    <xf numFmtId="0" fontId="58" fillId="9" borderId="0" xfId="18" applyFill="1" applyBorder="1">
      <alignment/>
      <protection/>
    </xf>
    <xf numFmtId="0" fontId="58" fillId="10" borderId="0" xfId="18" applyFill="1" applyBorder="1">
      <alignment/>
      <protection/>
    </xf>
    <xf numFmtId="0" fontId="58" fillId="10" borderId="10" xfId="18" applyFill="1" applyBorder="1">
      <alignment/>
      <protection/>
    </xf>
    <xf numFmtId="0" fontId="58" fillId="10" borderId="11" xfId="18" applyFill="1" applyBorder="1">
      <alignment/>
      <protection/>
    </xf>
    <xf numFmtId="0" fontId="58" fillId="4" borderId="1" xfId="18" applyFill="1" applyBorder="1">
      <alignment/>
      <protection/>
    </xf>
    <xf numFmtId="0" fontId="58" fillId="11" borderId="0" xfId="18" applyFill="1" applyBorder="1">
      <alignment/>
      <protection/>
    </xf>
    <xf numFmtId="0" fontId="58" fillId="9" borderId="9" xfId="18" applyFill="1" applyBorder="1">
      <alignment/>
      <protection/>
    </xf>
    <xf numFmtId="0" fontId="58" fillId="0" borderId="0" xfId="18" applyFill="1">
      <alignment/>
      <protection/>
    </xf>
    <xf numFmtId="0" fontId="59" fillId="0" borderId="0" xfId="18" applyFont="1">
      <alignment/>
      <protection/>
    </xf>
    <xf numFmtId="0" fontId="28" fillId="0" borderId="0" xfId="18" applyFont="1">
      <alignment/>
      <protection/>
    </xf>
    <xf numFmtId="0" fontId="54" fillId="0" borderId="0" xfId="0" applyFont="1" applyAlignment="1">
      <alignment horizontal="right"/>
    </xf>
    <xf numFmtId="0" fontId="54" fillId="0" borderId="0" xfId="0" applyFont="1" applyAlignment="1">
      <alignment horizontal="center"/>
    </xf>
    <xf numFmtId="0" fontId="60" fillId="0" borderId="0" xfId="18" applyFont="1" applyAlignment="1">
      <alignment horizontal="center" vertical="center"/>
      <protection/>
    </xf>
    <xf numFmtId="0" fontId="60" fillId="0" borderId="12" xfId="18" applyFont="1" applyBorder="1" applyAlignment="1">
      <alignment horizontal="center" vertical="center"/>
      <protection/>
    </xf>
    <xf numFmtId="0" fontId="55" fillId="0" borderId="0" xfId="0" applyFont="1" applyAlignment="1">
      <alignment horizontal="right" vertical="center"/>
    </xf>
    <xf numFmtId="0" fontId="55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0" fillId="0" borderId="0" xfId="0" applyFont="1" applyBorder="1" applyAlignment="1">
      <alignment horizontal="center"/>
    </xf>
    <xf numFmtId="0" fontId="69" fillId="0" borderId="0" xfId="0" applyFont="1" applyAlignment="1">
      <alignment/>
    </xf>
    <xf numFmtId="0" fontId="69" fillId="0" borderId="0" xfId="0" applyFont="1" applyFill="1" applyAlignment="1">
      <alignment/>
    </xf>
    <xf numFmtId="0" fontId="70" fillId="0" borderId="0" xfId="0" applyFont="1" applyFill="1" applyBorder="1" applyAlignment="1">
      <alignment horizontal="left" vertical="center" wrapText="1"/>
    </xf>
    <xf numFmtId="0" fontId="71" fillId="0" borderId="0" xfId="0" applyFont="1" applyAlignment="1">
      <alignment/>
    </xf>
    <xf numFmtId="0" fontId="72" fillId="0" borderId="0" xfId="0" applyFont="1" applyAlignment="1">
      <alignment vertical="center"/>
    </xf>
    <xf numFmtId="0" fontId="73" fillId="0" borderId="0" xfId="0" applyFont="1" applyAlignment="1">
      <alignment/>
    </xf>
    <xf numFmtId="0" fontId="34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35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top"/>
    </xf>
    <xf numFmtId="0" fontId="35" fillId="0" borderId="0" xfId="0" applyFont="1" applyFill="1" applyBorder="1" applyAlignment="1">
      <alignment horizontal="center" vertical="top"/>
    </xf>
    <xf numFmtId="0" fontId="37" fillId="0" borderId="0" xfId="0" applyFont="1" applyFill="1" applyBorder="1" applyAlignment="1">
      <alignment horizontal="center" vertical="top"/>
    </xf>
    <xf numFmtId="0" fontId="74" fillId="0" borderId="0" xfId="0" applyFont="1" applyAlignment="1">
      <alignment horizontal="center"/>
    </xf>
    <xf numFmtId="0" fontId="75" fillId="5" borderId="0" xfId="0" applyNumberFormat="1" applyFont="1" applyFill="1" applyBorder="1" applyAlignment="1" applyProtection="1">
      <alignment horizontal="center" vertical="center"/>
      <protection locked="0"/>
    </xf>
    <xf numFmtId="0" fontId="75" fillId="3" borderId="0" xfId="0" applyNumberFormat="1" applyFont="1" applyFill="1" applyBorder="1" applyAlignment="1" applyProtection="1">
      <alignment horizontal="center" vertical="center"/>
      <protection locked="0"/>
    </xf>
    <xf numFmtId="0" fontId="70" fillId="0" borderId="0" xfId="0" applyFont="1" applyAlignment="1">
      <alignment/>
    </xf>
    <xf numFmtId="0" fontId="76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70" fillId="0" borderId="0" xfId="0" applyFont="1" applyAlignment="1">
      <alignment horizontal="right" vertical="center" wrapText="1"/>
    </xf>
    <xf numFmtId="0" fontId="75" fillId="12" borderId="0" xfId="0" applyNumberFormat="1" applyFont="1" applyFill="1" applyBorder="1" applyAlignment="1" applyProtection="1">
      <alignment horizontal="center" vertical="center"/>
      <protection locked="0"/>
    </xf>
    <xf numFmtId="0" fontId="59" fillId="0" borderId="0" xfId="18" applyFont="1" applyAlignment="1">
      <alignment horizontal="left" wrapText="1"/>
      <protection/>
    </xf>
    <xf numFmtId="0" fontId="29" fillId="0" borderId="0" xfId="0" applyFont="1" applyAlignment="1">
      <alignment horizontal="left"/>
    </xf>
    <xf numFmtId="0" fontId="80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80" fillId="0" borderId="0" xfId="0" applyFont="1" applyAlignment="1">
      <alignment horizontal="left" vertical="center"/>
    </xf>
    <xf numFmtId="0" fontId="63" fillId="0" borderId="0" xfId="0" applyFont="1" applyAlignment="1">
      <alignment horizontal="center"/>
    </xf>
    <xf numFmtId="0" fontId="48" fillId="0" borderId="0" xfId="0" applyFont="1" applyAlignment="1">
      <alignment horizontal="left"/>
    </xf>
    <xf numFmtId="0" fontId="84" fillId="0" borderId="0" xfId="0" applyFont="1" applyAlignment="1">
      <alignment/>
    </xf>
    <xf numFmtId="0" fontId="84" fillId="0" borderId="0" xfId="0" applyFont="1" applyFill="1" applyAlignment="1">
      <alignment/>
    </xf>
    <xf numFmtId="0" fontId="2" fillId="13" borderId="13" xfId="0" applyFont="1" applyFill="1" applyBorder="1" applyAlignment="1" applyProtection="1">
      <alignment horizontal="center"/>
      <protection/>
    </xf>
    <xf numFmtId="0" fontId="2" fillId="12" borderId="13" xfId="0" applyFont="1" applyFill="1" applyBorder="1" applyAlignment="1" applyProtection="1">
      <alignment horizontal="center"/>
      <protection/>
    </xf>
    <xf numFmtId="0" fontId="48" fillId="0" borderId="0" xfId="0" applyFont="1" applyAlignment="1">
      <alignment/>
    </xf>
    <xf numFmtId="0" fontId="85" fillId="0" borderId="0" xfId="0" applyFont="1" applyAlignment="1">
      <alignment/>
    </xf>
    <xf numFmtId="0" fontId="48" fillId="0" borderId="0" xfId="0" applyFont="1" applyAlignment="1">
      <alignment horizontal="left" wrapText="1"/>
    </xf>
    <xf numFmtId="0" fontId="55" fillId="0" borderId="0" xfId="0" applyFont="1" applyAlignment="1">
      <alignment horizontal="right" vertical="top"/>
    </xf>
    <xf numFmtId="0" fontId="2" fillId="14" borderId="13" xfId="0" applyFont="1" applyFill="1" applyBorder="1" applyAlignment="1" applyProtection="1">
      <alignment horizontal="center"/>
      <protection/>
    </xf>
    <xf numFmtId="0" fontId="2" fillId="15" borderId="13" xfId="0" applyFont="1" applyFill="1" applyBorder="1" applyAlignment="1" applyProtection="1">
      <alignment horizontal="center"/>
      <protection/>
    </xf>
    <xf numFmtId="0" fontId="2" fillId="16" borderId="13" xfId="0" applyFont="1" applyFill="1" applyBorder="1" applyAlignment="1" applyProtection="1">
      <alignment horizontal="center"/>
      <protection/>
    </xf>
    <xf numFmtId="0" fontId="75" fillId="0" borderId="0" xfId="0" applyFont="1" applyAlignment="1">
      <alignment vertical="top"/>
    </xf>
    <xf numFmtId="0" fontId="75" fillId="15" borderId="0" xfId="0" applyFont="1" applyFill="1" applyAlignment="1" applyProtection="1">
      <alignment horizontal="center"/>
      <protection locked="0"/>
    </xf>
    <xf numFmtId="0" fontId="75" fillId="15" borderId="0" xfId="0" applyFont="1" applyFill="1" applyAlignment="1" applyProtection="1">
      <alignment horizontal="center" vertical="top"/>
      <protection locked="0"/>
    </xf>
    <xf numFmtId="0" fontId="75" fillId="17" borderId="0" xfId="0" applyFont="1" applyFill="1" applyAlignment="1" applyProtection="1">
      <alignment horizontal="center"/>
      <protection/>
    </xf>
    <xf numFmtId="0" fontId="75" fillId="17" borderId="0" xfId="0" applyFont="1" applyFill="1" applyAlignment="1" applyProtection="1">
      <alignment horizontal="center" vertical="top"/>
      <protection/>
    </xf>
    <xf numFmtId="0" fontId="5" fillId="5" borderId="0" xfId="0" applyFont="1" applyFill="1" applyAlignment="1">
      <alignment horizontal="center" vertical="top"/>
    </xf>
    <xf numFmtId="0" fontId="7" fillId="5" borderId="0" xfId="0" applyFont="1" applyFill="1" applyAlignment="1">
      <alignment horizontal="center" vertical="top"/>
    </xf>
    <xf numFmtId="0" fontId="17" fillId="3" borderId="0" xfId="0" applyFont="1" applyFill="1" applyAlignment="1">
      <alignment horizontal="center" vertical="top"/>
    </xf>
    <xf numFmtId="0" fontId="60" fillId="0" borderId="0" xfId="0" applyFont="1" applyBorder="1" applyAlignment="1">
      <alignment horizontal="center" vertical="top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0" fontId="28" fillId="0" borderId="0" xfId="0" applyFont="1" applyFill="1" applyBorder="1" applyAlignment="1">
      <alignment/>
    </xf>
    <xf numFmtId="0" fontId="75" fillId="13" borderId="0" xfId="0" applyFont="1" applyFill="1" applyAlignment="1" applyProtection="1">
      <alignment horizontal="center"/>
      <protection locked="0"/>
    </xf>
    <xf numFmtId="0" fontId="75" fillId="13" borderId="0" xfId="0" applyFont="1" applyFill="1" applyAlignment="1" applyProtection="1">
      <alignment horizontal="center" vertical="top"/>
      <protection locked="0"/>
    </xf>
    <xf numFmtId="0" fontId="75" fillId="12" borderId="0" xfId="0" applyFont="1" applyFill="1" applyAlignment="1" applyProtection="1">
      <alignment horizontal="center"/>
      <protection locked="0"/>
    </xf>
    <xf numFmtId="0" fontId="75" fillId="12" borderId="0" xfId="0" applyFont="1" applyFill="1" applyAlignment="1" applyProtection="1">
      <alignment horizontal="center" vertical="top"/>
      <protection locked="0"/>
    </xf>
    <xf numFmtId="0" fontId="0" fillId="0" borderId="0" xfId="0" applyFill="1" applyBorder="1" applyAlignment="1">
      <alignment horizontal="center"/>
    </xf>
    <xf numFmtId="0" fontId="56" fillId="0" borderId="0" xfId="0" applyFont="1" applyFill="1" applyBorder="1" applyAlignment="1">
      <alignment/>
    </xf>
    <xf numFmtId="0" fontId="75" fillId="0" borderId="0" xfId="0" applyFont="1" applyFill="1" applyBorder="1" applyAlignment="1" applyProtection="1">
      <alignment horizontal="center"/>
      <protection/>
    </xf>
    <xf numFmtId="0" fontId="86" fillId="0" borderId="0" xfId="0" applyFont="1" applyFill="1" applyBorder="1" applyAlignment="1">
      <alignment horizontal="center" vertical="center" wrapText="1"/>
    </xf>
    <xf numFmtId="0" fontId="75" fillId="0" borderId="0" xfId="0" applyFont="1" applyFill="1" applyBorder="1" applyAlignment="1" applyProtection="1">
      <alignment horizontal="center" vertical="top"/>
      <protection/>
    </xf>
    <xf numFmtId="0" fontId="75" fillId="14" borderId="0" xfId="0" applyFont="1" applyFill="1" applyAlignment="1" applyProtection="1">
      <alignment horizontal="center"/>
      <protection locked="0"/>
    </xf>
    <xf numFmtId="0" fontId="75" fillId="14" borderId="0" xfId="0" applyFont="1" applyFill="1" applyAlignment="1" applyProtection="1">
      <alignment horizontal="center" vertical="top"/>
      <protection locked="0"/>
    </xf>
    <xf numFmtId="0" fontId="75" fillId="16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9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/>
      <protection/>
    </xf>
    <xf numFmtId="0" fontId="56" fillId="0" borderId="0" xfId="0" applyFont="1" applyFill="1" applyBorder="1" applyAlignment="1" applyProtection="1">
      <alignment/>
      <protection/>
    </xf>
    <xf numFmtId="13" fontId="40" fillId="0" borderId="0" xfId="0" applyNumberFormat="1" applyFont="1" applyAlignment="1" applyProtection="1">
      <alignment/>
      <protection/>
    </xf>
    <xf numFmtId="0" fontId="51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40" fillId="0" borderId="0" xfId="0" applyNumberFormat="1" applyFont="1" applyAlignment="1" applyProtection="1">
      <alignment/>
      <protection/>
    </xf>
    <xf numFmtId="12" fontId="0" fillId="0" borderId="0" xfId="0" applyNumberFormat="1" applyAlignment="1" applyProtection="1">
      <alignment/>
      <protection/>
    </xf>
    <xf numFmtId="0" fontId="70" fillId="0" borderId="0" xfId="0" applyFont="1" applyFill="1" applyBorder="1" applyAlignment="1" applyProtection="1">
      <alignment horizontal="right" vertical="center" wrapText="1"/>
      <protection/>
    </xf>
    <xf numFmtId="0" fontId="4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45" fillId="0" borderId="0" xfId="0" applyFont="1" applyFill="1" applyBorder="1" applyAlignment="1" applyProtection="1">
      <alignment/>
      <protection/>
    </xf>
    <xf numFmtId="0" fontId="56" fillId="0" borderId="0" xfId="0" applyFont="1" applyAlignment="1" applyProtection="1">
      <alignment/>
      <protection/>
    </xf>
    <xf numFmtId="0" fontId="70" fillId="0" borderId="0" xfId="0" applyFont="1" applyAlignment="1" applyProtection="1">
      <alignment horizontal="right" vertical="center" wrapText="1"/>
      <protection/>
    </xf>
    <xf numFmtId="0" fontId="30" fillId="0" borderId="0" xfId="0" applyFont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9" fillId="0" borderId="0" xfId="0" applyFont="1" applyBorder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57" fillId="0" borderId="0" xfId="0" applyFont="1" applyFill="1" applyBorder="1" applyAlignment="1" applyProtection="1">
      <alignment/>
      <protection/>
    </xf>
    <xf numFmtId="0" fontId="57" fillId="0" borderId="0" xfId="0" applyFont="1" applyBorder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70" fillId="0" borderId="0" xfId="0" applyFont="1" applyAlignment="1" applyProtection="1">
      <alignment horizontal="center" vertical="center" wrapText="1"/>
      <protection/>
    </xf>
    <xf numFmtId="0" fontId="29" fillId="0" borderId="0" xfId="0" applyFont="1" applyFill="1" applyAlignment="1" applyProtection="1">
      <alignment/>
      <protection/>
    </xf>
    <xf numFmtId="0" fontId="86" fillId="0" borderId="0" xfId="0" applyFont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75" fillId="18" borderId="0" xfId="0" applyFont="1" applyFill="1" applyAlignment="1" applyProtection="1">
      <alignment horizontal="center"/>
      <protection locked="0"/>
    </xf>
    <xf numFmtId="0" fontId="75" fillId="18" borderId="0" xfId="0" applyFont="1" applyFill="1" applyAlignment="1" applyProtection="1">
      <alignment horizontal="center" vertical="top"/>
      <protection locked="0"/>
    </xf>
    <xf numFmtId="0" fontId="8" fillId="0" borderId="0" xfId="0" applyFont="1" applyFill="1" applyBorder="1" applyAlignment="1" applyProtection="1">
      <alignment/>
      <protection/>
    </xf>
    <xf numFmtId="13" fontId="40" fillId="0" borderId="0" xfId="0" applyNumberFormat="1" applyFont="1" applyFill="1" applyBorder="1" applyAlignment="1" applyProtection="1">
      <alignment/>
      <protection/>
    </xf>
    <xf numFmtId="0" fontId="40" fillId="0" borderId="0" xfId="0" applyNumberFormat="1" applyFont="1" applyFill="1" applyBorder="1" applyAlignment="1" applyProtection="1">
      <alignment/>
      <protection/>
    </xf>
    <xf numFmtId="12" fontId="0" fillId="0" borderId="0" xfId="0" applyNumberFormat="1" applyFill="1" applyBorder="1" applyAlignment="1" applyProtection="1">
      <alignment/>
      <protection/>
    </xf>
    <xf numFmtId="0" fontId="40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3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 textRotation="43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/>
      <protection/>
    </xf>
    <xf numFmtId="0" fontId="86" fillId="0" borderId="0" xfId="0" applyFont="1" applyFill="1" applyBorder="1" applyAlignment="1" applyProtection="1">
      <alignment horizontal="center" vertical="center" wrapText="1"/>
      <protection/>
    </xf>
    <xf numFmtId="0" fontId="51" fillId="0" borderId="0" xfId="0" applyFont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70" fillId="0" borderId="0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/>
      <protection/>
    </xf>
    <xf numFmtId="0" fontId="47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 horizontal="left"/>
    </xf>
    <xf numFmtId="0" fontId="39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left" vertical="center"/>
    </xf>
    <xf numFmtId="0" fontId="19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/>
    </xf>
    <xf numFmtId="0" fontId="70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13" fontId="40" fillId="0" borderId="0" xfId="0" applyNumberFormat="1" applyFont="1" applyBorder="1" applyAlignment="1">
      <alignment/>
    </xf>
    <xf numFmtId="0" fontId="40" fillId="0" borderId="0" xfId="0" applyNumberFormat="1" applyFont="1" applyBorder="1" applyAlignment="1">
      <alignment/>
    </xf>
    <xf numFmtId="12" fontId="0" fillId="0" borderId="0" xfId="0" applyNumberFormat="1" applyBorder="1" applyAlignment="1">
      <alignment/>
    </xf>
    <xf numFmtId="0" fontId="40" fillId="0" borderId="0" xfId="0" applyFont="1" applyBorder="1" applyAlignment="1">
      <alignment/>
    </xf>
    <xf numFmtId="0" fontId="10" fillId="0" borderId="0" xfId="0" applyFont="1" applyBorder="1" applyAlignment="1">
      <alignment/>
    </xf>
    <xf numFmtId="13" fontId="40" fillId="0" borderId="0" xfId="0" applyNumberFormat="1" applyFont="1" applyBorder="1" applyAlignment="1" applyProtection="1">
      <alignment/>
      <protection/>
    </xf>
    <xf numFmtId="0" fontId="40" fillId="0" borderId="0" xfId="0" applyNumberFormat="1" applyFont="1" applyBorder="1" applyAlignment="1" applyProtection="1">
      <alignment/>
      <protection/>
    </xf>
    <xf numFmtId="12" fontId="0" fillId="0" borderId="0" xfId="0" applyNumberFormat="1" applyBorder="1" applyAlignment="1" applyProtection="1">
      <alignment/>
      <protection/>
    </xf>
    <xf numFmtId="0" fontId="4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56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 textRotation="43"/>
      <protection/>
    </xf>
    <xf numFmtId="0" fontId="70" fillId="0" borderId="0" xfId="0" applyFont="1" applyBorder="1" applyAlignment="1" applyProtection="1">
      <alignment horizontal="right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28" fillId="0" borderId="0" xfId="0" applyFont="1" applyBorder="1" applyAlignment="1" applyProtection="1">
      <alignment/>
      <protection/>
    </xf>
    <xf numFmtId="0" fontId="70" fillId="0" borderId="0" xfId="0" applyFont="1" applyBorder="1" applyAlignment="1" applyProtection="1">
      <alignment horizontal="center" vertical="center" wrapText="1"/>
      <protection/>
    </xf>
    <xf numFmtId="0" fontId="47" fillId="0" borderId="0" xfId="0" applyFont="1" applyBorder="1" applyAlignment="1" applyProtection="1">
      <alignment/>
      <protection/>
    </xf>
    <xf numFmtId="0" fontId="5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top"/>
    </xf>
    <xf numFmtId="0" fontId="44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45" fillId="0" borderId="0" xfId="0" applyFont="1" applyBorder="1" applyAlignment="1">
      <alignment/>
    </xf>
    <xf numFmtId="0" fontId="88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75" fillId="0" borderId="0" xfId="0" applyFont="1" applyAlignment="1">
      <alignment/>
    </xf>
    <xf numFmtId="0" fontId="29" fillId="0" borderId="0" xfId="0" applyFont="1" applyAlignment="1">
      <alignment/>
    </xf>
    <xf numFmtId="0" fontId="89" fillId="0" borderId="0" xfId="0" applyFont="1" applyAlignment="1">
      <alignment/>
    </xf>
    <xf numFmtId="0" fontId="91" fillId="0" borderId="0" xfId="0" applyFont="1" applyAlignment="1">
      <alignment horizontal="center"/>
    </xf>
    <xf numFmtId="0" fontId="93" fillId="0" borderId="0" xfId="18" applyFont="1" applyFill="1" applyAlignment="1">
      <alignment horizontal="center" vertical="center"/>
      <protection/>
    </xf>
    <xf numFmtId="0" fontId="51" fillId="0" borderId="0" xfId="0" applyFont="1" applyAlignment="1">
      <alignment horizontal="center"/>
    </xf>
    <xf numFmtId="0" fontId="55" fillId="16" borderId="0" xfId="0" applyFont="1" applyFill="1" applyBorder="1" applyAlignment="1" applyProtection="1">
      <alignment horizontal="center" vertical="center" wrapText="1"/>
      <protection locked="0"/>
    </xf>
    <xf numFmtId="0" fontId="91" fillId="0" borderId="0" xfId="0" applyFont="1" applyAlignment="1">
      <alignment/>
    </xf>
    <xf numFmtId="0" fontId="48" fillId="0" borderId="0" xfId="0" applyFont="1" applyAlignment="1">
      <alignment horizontal="right"/>
    </xf>
    <xf numFmtId="0" fontId="48" fillId="0" borderId="0" xfId="0" applyFont="1" applyAlignment="1">
      <alignment horizontal="right" vertical="top"/>
    </xf>
    <xf numFmtId="0" fontId="16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wrapText="1"/>
    </xf>
    <xf numFmtId="0" fontId="38" fillId="0" borderId="0" xfId="0" applyFont="1" applyFill="1" applyBorder="1" applyAlignment="1">
      <alignment horizontal="center" wrapText="1"/>
    </xf>
    <xf numFmtId="0" fontId="65" fillId="0" borderId="0" xfId="0" applyFont="1" applyFill="1" applyBorder="1" applyAlignment="1">
      <alignment horizontal="center" wrapText="1"/>
    </xf>
    <xf numFmtId="0" fontId="66" fillId="0" borderId="0" xfId="0" applyFont="1" applyFill="1" applyBorder="1" applyAlignment="1">
      <alignment horizontal="center" wrapText="1"/>
    </xf>
    <xf numFmtId="0" fontId="55" fillId="0" borderId="0" xfId="0" applyFont="1" applyAlignment="1">
      <alignment horizontal="center"/>
    </xf>
    <xf numFmtId="0" fontId="55" fillId="0" borderId="0" xfId="0" applyFont="1" applyFill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55" fillId="0" borderId="0" xfId="0" applyFont="1" applyAlignment="1">
      <alignment horizontal="right" vertical="center"/>
    </xf>
    <xf numFmtId="0" fontId="61" fillId="0" borderId="0" xfId="0" applyFont="1" applyAlignment="1">
      <alignment horizontal="right" vertical="center"/>
    </xf>
    <xf numFmtId="0" fontId="55" fillId="0" borderId="0" xfId="0" applyFont="1" applyAlignment="1">
      <alignment horizontal="left" vertical="center"/>
    </xf>
    <xf numFmtId="0" fontId="55" fillId="0" borderId="0" xfId="0" applyFont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68" fillId="0" borderId="0" xfId="0" applyFont="1" applyAlignment="1">
      <alignment horizontal="center"/>
    </xf>
    <xf numFmtId="0" fontId="55" fillId="0" borderId="0" xfId="0" applyFont="1" applyBorder="1" applyAlignment="1">
      <alignment horizontal="center"/>
    </xf>
    <xf numFmtId="0" fontId="28" fillId="0" borderId="0" xfId="0" applyNumberFormat="1" applyFont="1" applyFill="1" applyBorder="1" applyAlignment="1">
      <alignment horizontal="center" vertical="center" wrapText="1"/>
    </xf>
    <xf numFmtId="0" fontId="70" fillId="0" borderId="0" xfId="0" applyNumberFormat="1" applyFont="1" applyFill="1" applyAlignment="1">
      <alignment horizontal="left" vertical="center"/>
    </xf>
    <xf numFmtId="0" fontId="47" fillId="0" borderId="0" xfId="0" applyFont="1" applyAlignment="1">
      <alignment horizontal="center" wrapText="1"/>
    </xf>
    <xf numFmtId="0" fontId="15" fillId="0" borderId="0" xfId="0" applyFont="1" applyFill="1" applyBorder="1" applyAlignment="1">
      <alignment horizontal="center"/>
    </xf>
    <xf numFmtId="0" fontId="5" fillId="5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48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left" vertical="center"/>
    </xf>
    <xf numFmtId="0" fontId="64" fillId="0" borderId="0" xfId="0" applyFont="1" applyFill="1" applyAlignment="1">
      <alignment horizontal="center"/>
    </xf>
    <xf numFmtId="0" fontId="48" fillId="0" borderId="0" xfId="0" applyFont="1" applyAlignment="1">
      <alignment horizontal="left" vertical="center" wrapText="1"/>
    </xf>
    <xf numFmtId="0" fontId="8" fillId="0" borderId="15" xfId="0" applyFont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46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center"/>
      <protection/>
    </xf>
    <xf numFmtId="0" fontId="78" fillId="0" borderId="0" xfId="0" applyFont="1" applyFill="1" applyBorder="1" applyAlignment="1" applyProtection="1">
      <alignment horizontal="center"/>
      <protection/>
    </xf>
    <xf numFmtId="0" fontId="67" fillId="0" borderId="0" xfId="0" applyFont="1" applyFill="1" applyBorder="1" applyAlignment="1" applyProtection="1">
      <alignment horizontal="center"/>
      <protection/>
    </xf>
    <xf numFmtId="0" fontId="0" fillId="5" borderId="16" xfId="0" applyFill="1" applyBorder="1" applyAlignment="1" applyProtection="1">
      <alignment horizontal="center"/>
      <protection/>
    </xf>
    <xf numFmtId="0" fontId="77" fillId="0" borderId="0" xfId="0" applyFont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45" fillId="0" borderId="0" xfId="0" applyFont="1" applyAlignment="1" applyProtection="1">
      <alignment horizontal="center"/>
      <protection/>
    </xf>
    <xf numFmtId="0" fontId="0" fillId="0" borderId="17" xfId="0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 horizontal="center"/>
      <protection/>
    </xf>
    <xf numFmtId="0" fontId="0" fillId="0" borderId="17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8" fillId="19" borderId="15" xfId="0" applyFont="1" applyFill="1" applyBorder="1" applyAlignment="1" applyProtection="1">
      <alignment horizontal="center"/>
      <protection/>
    </xf>
    <xf numFmtId="0" fontId="0" fillId="2" borderId="17" xfId="0" applyFill="1" applyBorder="1" applyAlignment="1" applyProtection="1">
      <alignment horizontal="center"/>
      <protection/>
    </xf>
    <xf numFmtId="0" fontId="0" fillId="2" borderId="18" xfId="0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47" fillId="0" borderId="0" xfId="0" applyFont="1" applyFill="1" applyBorder="1" applyAlignment="1" applyProtection="1">
      <alignment horizontal="center" vertical="top"/>
      <protection/>
    </xf>
    <xf numFmtId="0" fontId="47" fillId="0" borderId="0" xfId="0" applyFont="1" applyFill="1" applyBorder="1" applyAlignment="1" applyProtection="1">
      <alignment horizontal="center"/>
      <protection/>
    </xf>
    <xf numFmtId="0" fontId="94" fillId="3" borderId="0" xfId="0" applyFont="1" applyFill="1" applyAlignment="1">
      <alignment horizontal="center" vertical="center"/>
    </xf>
    <xf numFmtId="0" fontId="51" fillId="3" borderId="0" xfId="0" applyFont="1" applyFill="1" applyAlignment="1">
      <alignment/>
    </xf>
    <xf numFmtId="0" fontId="48" fillId="0" borderId="0" xfId="0" applyFont="1" applyAlignment="1">
      <alignment horizontal="left" vertical="top" wrapText="1"/>
    </xf>
    <xf numFmtId="0" fontId="48" fillId="0" borderId="0" xfId="0" applyFont="1" applyAlignment="1">
      <alignment horizontal="left" wrapText="1"/>
    </xf>
    <xf numFmtId="0" fontId="63" fillId="0" borderId="0" xfId="0" applyFont="1" applyAlignment="1">
      <alignment horizontal="center"/>
    </xf>
    <xf numFmtId="0" fontId="55" fillId="0" borderId="0" xfId="0" applyFont="1" applyAlignment="1">
      <alignment horizontal="center" wrapText="1"/>
    </xf>
    <xf numFmtId="0" fontId="81" fillId="0" borderId="0" xfId="0" applyFont="1" applyAlignment="1">
      <alignment horizontal="center" vertical="center"/>
    </xf>
    <xf numFmtId="0" fontId="82" fillId="0" borderId="0" xfId="0" applyFont="1" applyAlignment="1">
      <alignment horizontal="center" vertical="center"/>
    </xf>
    <xf numFmtId="0" fontId="94" fillId="3" borderId="0" xfId="18" applyFont="1" applyFill="1" applyAlignment="1">
      <alignment horizontal="center" vertical="center"/>
      <protection/>
    </xf>
    <xf numFmtId="0" fontId="79" fillId="0" borderId="0" xfId="18" applyFont="1" applyAlignment="1">
      <alignment horizontal="center"/>
      <protection/>
    </xf>
    <xf numFmtId="0" fontId="70" fillId="0" borderId="0" xfId="18" applyFont="1" applyAlignment="1">
      <alignment horizontal="center"/>
      <protection/>
    </xf>
    <xf numFmtId="0" fontId="5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4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vertical="center"/>
    </xf>
    <xf numFmtId="0" fontId="64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 vertical="center" wrapText="1"/>
    </xf>
    <xf numFmtId="0" fontId="33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left"/>
    </xf>
    <xf numFmtId="0" fontId="65" fillId="0" borderId="0" xfId="0" applyFont="1" applyAlignment="1">
      <alignment horizontal="center" wrapText="1"/>
    </xf>
    <xf numFmtId="0" fontId="66" fillId="0" borderId="0" xfId="0" applyFont="1" applyAlignment="1">
      <alignment horizontal="center" wrapText="1"/>
    </xf>
    <xf numFmtId="0" fontId="16" fillId="0" borderId="0" xfId="0" applyFont="1" applyFill="1" applyAlignment="1">
      <alignment horizontal="center"/>
    </xf>
    <xf numFmtId="0" fontId="27" fillId="0" borderId="0" xfId="0" applyFont="1" applyAlignment="1">
      <alignment horizontal="center" wrapText="1"/>
    </xf>
    <xf numFmtId="0" fontId="38" fillId="0" borderId="0" xfId="0" applyFont="1" applyAlignment="1">
      <alignment horizontal="center" wrapText="1"/>
    </xf>
    <xf numFmtId="0" fontId="15" fillId="0" borderId="0" xfId="0" applyFont="1" applyFill="1" applyAlignment="1">
      <alignment horizontal="center"/>
    </xf>
    <xf numFmtId="0" fontId="47" fillId="0" borderId="0" xfId="0" applyFont="1" applyFill="1" applyBorder="1" applyAlignment="1">
      <alignment horizontal="center" vertical="top"/>
    </xf>
    <xf numFmtId="0" fontId="47" fillId="0" borderId="0" xfId="0" applyFont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center"/>
    </xf>
    <xf numFmtId="0" fontId="67" fillId="0" borderId="0" xfId="0" applyFont="1" applyFill="1" applyBorder="1" applyAlignment="1">
      <alignment horizontal="center"/>
    </xf>
    <xf numFmtId="0" fontId="47" fillId="0" borderId="0" xfId="0" applyFont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77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5" fillId="0" borderId="0" xfId="0" applyFont="1" applyFill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46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90" fillId="0" borderId="0" xfId="0" applyFont="1" applyAlignment="1" applyProtection="1">
      <alignment horizontal="center"/>
      <protection/>
    </xf>
    <xf numFmtId="0" fontId="78" fillId="0" borderId="0" xfId="0" applyFont="1" applyAlignment="1" applyProtection="1">
      <alignment horizontal="center"/>
      <protection/>
    </xf>
    <xf numFmtId="0" fontId="67" fillId="0" borderId="0" xfId="0" applyFont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0" fontId="0" fillId="0" borderId="20" xfId="0" applyFill="1" applyBorder="1" applyAlignment="1" applyProtection="1">
      <alignment horizontal="center"/>
      <protection/>
    </xf>
    <xf numFmtId="0" fontId="15" fillId="0" borderId="0" xfId="0" applyFont="1" applyAlignment="1" applyProtection="1">
      <alignment horizontal="center" vertical="center"/>
      <protection/>
    </xf>
  </cellXfs>
  <cellStyles count="9">
    <cellStyle name="Normal" xfId="0"/>
    <cellStyle name="Comma" xfId="15"/>
    <cellStyle name="Comma [0]" xfId="16"/>
    <cellStyle name="Hyperlink" xfId="17"/>
    <cellStyle name="Normalny_DoUłamków" xfId="18"/>
    <cellStyle name="Followed Hyperlink" xfId="19"/>
    <cellStyle name="Percent" xfId="20"/>
    <cellStyle name="Currency" xfId="21"/>
    <cellStyle name="Currency [0]" xfId="22"/>
  </cellStyles>
  <dxfs count="47">
    <dxf>
      <font>
        <color rgb="FF000000"/>
      </font>
      <border/>
    </dxf>
    <dxf>
      <font>
        <color rgb="FF0000FF"/>
      </font>
      <border/>
    </dxf>
    <dxf>
      <font>
        <color rgb="FF339966"/>
      </font>
      <border/>
    </dxf>
    <dxf>
      <font>
        <color rgb="FF99CCFF"/>
      </font>
      <border/>
    </dxf>
    <dxf>
      <fill>
        <patternFill>
          <bgColor rgb="FF99CCFF"/>
        </patternFill>
      </fill>
      <border>
        <left style="thin">
          <color rgb="FF0000FF"/>
        </left>
        <right style="thin">
          <color rgb="FF00FFFF"/>
        </right>
        <top style="thin">
          <color rgb="FF000000"/>
        </top>
        <bottom>
          <color rgb="FF000000"/>
        </bottom>
      </border>
    </dxf>
    <dxf>
      <fill>
        <patternFill>
          <bgColor rgb="FF99CCFF"/>
        </patternFill>
      </fill>
      <border>
        <left style="thin">
          <color rgb="FF0000FF"/>
        </left>
        <right style="thin">
          <color rgb="FF00FFFF"/>
        </right>
        <top/>
        <bottom style="thin">
          <color rgb="FF00FFFF"/>
        </bottom>
      </border>
    </dxf>
    <dxf>
      <font>
        <color rgb="FFCCFFCC"/>
      </font>
      <border/>
    </dxf>
    <dxf>
      <fill>
        <patternFill>
          <bgColor rgb="FFCCFFCC"/>
        </patternFill>
      </fill>
      <border>
        <left style="thin">
          <color rgb="FF339966"/>
        </left>
        <right style="thin">
          <color rgb="FFFFFFFF"/>
        </right>
        <top style="thin">
          <color rgb="FF000000"/>
        </top>
        <bottom>
          <color rgb="FF000000"/>
        </bottom>
      </border>
    </dxf>
    <dxf>
      <fill>
        <patternFill>
          <bgColor rgb="FFCCFFCC"/>
        </patternFill>
      </fill>
      <border>
        <left style="thin">
          <color rgb="FF339966"/>
        </left>
        <right style="thin">
          <color rgb="FFFFFFFF"/>
        </right>
        <top/>
        <bottom style="thin">
          <color rgb="FFFFFFFF"/>
        </bottom>
      </border>
    </dxf>
    <dxf>
      <font>
        <b/>
        <i val="0"/>
        <color rgb="FF339966"/>
      </font>
      <border/>
    </dxf>
    <dxf>
      <font>
        <color rgb="FFFF00FF"/>
      </font>
      <border/>
    </dxf>
    <dxf>
      <font>
        <color rgb="FFCC99FF"/>
      </font>
      <border/>
    </dxf>
    <dxf>
      <fill>
        <patternFill patternType="mediumGray">
          <fgColor rgb="FFFFFFFF"/>
          <bgColor rgb="FFCC99FF"/>
        </patternFill>
      </fill>
      <border>
        <left style="thin">
          <color rgb="FFFF00FF"/>
        </left>
        <right style="thin">
          <color rgb="FFFF00FF"/>
        </right>
        <top style="thin">
          <color rgb="FF000000"/>
        </top>
        <bottom>
          <color rgb="FF000000"/>
        </bottom>
      </border>
    </dxf>
    <dxf>
      <fill>
        <patternFill patternType="mediumGray">
          <fgColor rgb="FFFFFFFF"/>
          <bgColor rgb="FFCC99FF"/>
        </patternFill>
      </fill>
      <border>
        <left style="thin">
          <color rgb="FFFF00FF"/>
        </left>
        <right style="thin">
          <color rgb="FFFF00FF"/>
        </right>
        <top/>
        <bottom style="thin">
          <color rgb="FFFF00FF"/>
        </bottom>
      </border>
    </dxf>
    <dxf>
      <font>
        <b/>
        <i val="0"/>
        <color rgb="FF339966"/>
      </font>
      <fill>
        <patternFill patternType="none">
          <bgColor indexed="65"/>
        </patternFill>
      </fill>
      <border/>
    </dxf>
    <dxf>
      <font>
        <b/>
        <i val="0"/>
        <color rgb="FF3366FF"/>
      </font>
      <fill>
        <patternFill patternType="none">
          <bgColor indexed="65"/>
        </patternFill>
      </fill>
      <border/>
    </dxf>
    <dxf>
      <font>
        <b/>
        <i val="0"/>
        <color rgb="FFFF0000"/>
      </font>
      <fill>
        <patternFill patternType="solid">
          <bgColor rgb="FF99CCFF"/>
        </patternFill>
      </fill>
      <border/>
    </dxf>
    <dxf>
      <font>
        <b/>
        <i val="0"/>
        <color rgb="FFFF0000"/>
      </font>
      <fill>
        <patternFill patternType="darkGray">
          <fgColor rgb="FFFFFFFF"/>
          <bgColor rgb="FFC0C0C0"/>
        </patternFill>
      </fill>
      <border/>
    </dxf>
    <dxf>
      <font>
        <b/>
        <i val="0"/>
        <color rgb="FF808080"/>
      </font>
      <fill>
        <patternFill patternType="none">
          <bgColor indexed="65"/>
        </patternFill>
      </fill>
      <border/>
    </dxf>
    <dxf>
      <font>
        <b/>
        <i val="0"/>
        <color rgb="FFFF0000"/>
      </font>
      <fill>
        <patternFill patternType="solid">
          <bgColor rgb="FFCCFFCC"/>
        </patternFill>
      </fill>
      <border/>
    </dxf>
    <dxf>
      <font>
        <b/>
        <i val="0"/>
        <color rgb="FFCC99FF"/>
      </font>
      <fill>
        <patternFill patternType="none">
          <bgColor indexed="65"/>
        </patternFill>
      </fill>
      <border/>
    </dxf>
    <dxf>
      <font>
        <b/>
        <i val="0"/>
        <color rgb="FFFF0000"/>
      </font>
      <fill>
        <patternFill patternType="mediumGray">
          <fgColor rgb="FFFFFFFF"/>
          <bgColor rgb="FFCC99FF"/>
        </patternFill>
      </fill>
      <border/>
    </dxf>
    <dxf>
      <font>
        <b/>
        <i val="0"/>
        <color rgb="FF00CCFF"/>
      </font>
      <border/>
    </dxf>
    <dxf>
      <font>
        <color rgb="FFFFFF99"/>
      </font>
      <border/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00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00FFFF"/>
        </patternFill>
      </fill>
      <border/>
    </dxf>
    <dxf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ill>
        <patternFill>
          <bgColor rgb="FF00CCFF"/>
        </patternFill>
      </fill>
      <border/>
    </dxf>
    <dxf>
      <font>
        <color auto="1"/>
      </font>
      <fill>
        <patternFill>
          <bgColor rgb="FF99CCFF"/>
        </patternFill>
      </fill>
      <border/>
    </dxf>
    <dxf>
      <font>
        <b/>
        <i val="0"/>
        <color rgb="FF0000FF"/>
      </font>
      <fill>
        <patternFill patternType="none">
          <bgColor indexed="65"/>
        </patternFill>
      </fill>
      <border/>
    </dxf>
    <dxf>
      <font>
        <b/>
        <i val="0"/>
        <color rgb="FFFF0000"/>
      </font>
      <fill>
        <patternFill>
          <bgColor rgb="FF00FFFF"/>
        </patternFill>
      </fill>
      <border/>
    </dxf>
    <dxf>
      <font>
        <b/>
        <i val="0"/>
        <color rgb="FFFF0000"/>
      </font>
      <fill>
        <patternFill patternType="mediumGray">
          <fgColor rgb="FFFFFFFF"/>
          <bgColor rgb="FF00FFFF"/>
        </patternFill>
      </fill>
      <border/>
    </dxf>
    <dxf>
      <font>
        <b/>
        <i val="0"/>
        <color rgb="FF333399"/>
      </font>
      <fill>
        <patternFill patternType="none">
          <bgColor indexed="65"/>
        </patternFill>
      </fill>
      <border/>
    </dxf>
    <dxf>
      <font>
        <b/>
        <i val="0"/>
        <color rgb="FFFF0000"/>
      </font>
      <fill>
        <patternFill patternType="mediumGray">
          <fgColor rgb="FFFFFFFF"/>
          <bgColor rgb="FF00CCFF"/>
        </patternFill>
      </fill>
      <border/>
    </dxf>
    <dxf>
      <font>
        <b/>
        <i val="0"/>
        <color rgb="FFFF0000"/>
      </font>
      <fill>
        <patternFill patternType="mediumGray">
          <fgColor rgb="FFFFFFFF"/>
          <bgColor rgb="FF99CCFF"/>
        </patternFill>
      </fill>
      <border/>
    </dxf>
    <dxf>
      <font>
        <b/>
        <i val="0"/>
        <color rgb="FFFFCC00"/>
      </font>
      <fill>
        <patternFill patternType="none">
          <bgColor indexed="65"/>
        </patternFill>
      </fill>
      <border/>
    </dxf>
    <dxf>
      <font>
        <b/>
        <i val="0"/>
        <color rgb="FFFF0000"/>
      </font>
      <fill>
        <patternFill patternType="mediumGray">
          <fgColor rgb="FFFFFFFF"/>
          <bgColor rgb="FFFFFF99"/>
        </patternFill>
      </fill>
      <border/>
    </dxf>
    <dxf>
      <font>
        <b/>
        <i val="0"/>
        <color rgb="FFFF0000"/>
      </font>
      <fill>
        <patternFill>
          <bgColor rgb="FFCCCCFF"/>
        </patternFill>
      </fill>
      <border/>
    </dxf>
    <dxf>
      <font>
        <b/>
        <i val="0"/>
        <color rgb="FF00FF00"/>
      </font>
      <border/>
    </dxf>
    <dxf>
      <fill>
        <patternFill>
          <bgColor rgb="FF00FF00"/>
        </patternFill>
      </fill>
      <border/>
    </dxf>
    <dxf>
      <fill>
        <patternFill>
          <bgColor rgb="FF00CC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ill>
        <patternFill>
          <bgColor rgb="FFFFFF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ill>
        <patternFill>
          <bgColor rgb="FFCC99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/>
        <i val="0"/>
        <color rgb="FF00CCFF"/>
      </font>
      <fill>
        <patternFill patternType="none">
          <bgColor indexed="65"/>
        </patternFill>
      </fill>
      <border/>
    </dxf>
    <dxf>
      <font>
        <color rgb="FFFFFFFF"/>
      </font>
      <border/>
    </dxf>
    <dxf>
      <font>
        <b/>
        <i val="0"/>
        <color rgb="FFFF0000"/>
      </font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5"/>
          <c:y val="0.08925"/>
          <c:w val="0.74875"/>
          <c:h val="0.879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333399"/>
                </a:solidFill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333399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12700">
                <a:solidFill>
                  <a:srgbClr val="333399"/>
                </a:solidFill>
              </a:ln>
            </c:spPr>
          </c:dPt>
          <c:dPt>
            <c:idx val="3"/>
            <c:spPr>
              <a:solidFill>
                <a:srgbClr val="FFFFFF"/>
              </a:solidFill>
              <a:ln w="12700">
                <a:solidFill>
                  <a:srgbClr val="333399"/>
                </a:solidFill>
              </a:ln>
            </c:spPr>
          </c:dPt>
          <c:dPt>
            <c:idx val="4"/>
            <c:spPr>
              <a:solidFill>
                <a:srgbClr val="FFFFFF"/>
              </a:solidFill>
              <a:ln w="12700">
                <a:solidFill>
                  <a:srgbClr val="333399"/>
                </a:solidFill>
              </a:ln>
            </c:spPr>
          </c:dPt>
          <c:dPt>
            <c:idx val="5"/>
            <c:spPr>
              <a:solidFill>
                <a:srgbClr val="FFFFFF"/>
              </a:solidFill>
              <a:ln w="12700">
                <a:solidFill>
                  <a:srgbClr val="333399"/>
                </a:solidFill>
              </a:ln>
            </c:spPr>
          </c:dPt>
          <c:dPt>
            <c:idx val="6"/>
            <c:spPr>
              <a:solidFill>
                <a:srgbClr val="FFFFFF"/>
              </a:solidFill>
              <a:ln w="12700">
                <a:solidFill>
                  <a:srgbClr val="333399"/>
                </a:solidFill>
              </a:ln>
            </c:spPr>
          </c:dPt>
          <c:dPt>
            <c:idx val="7"/>
            <c:spPr>
              <a:solidFill>
                <a:srgbClr val="FFFFFF"/>
              </a:solidFill>
              <a:ln w="12700">
                <a:solidFill>
                  <a:srgbClr val="333399"/>
                </a:solidFill>
              </a:ln>
            </c:spPr>
          </c:dPt>
          <c:dPt>
            <c:idx val="8"/>
            <c:spPr>
              <a:solidFill>
                <a:srgbClr val="FFFFFF"/>
              </a:solidFill>
              <a:ln w="12700">
                <a:solidFill>
                  <a:srgbClr val="333399"/>
                </a:solidFill>
              </a:ln>
            </c:spPr>
          </c:dPt>
          <c:dPt>
            <c:idx val="9"/>
            <c:spPr>
              <a:solidFill>
                <a:srgbClr val="FFFFFF"/>
              </a:solidFill>
              <a:ln w="12700">
                <a:solidFill>
                  <a:srgbClr val="333399"/>
                </a:solidFill>
              </a:ln>
            </c:spPr>
          </c:dPt>
          <c:val>
            <c:numRef>
              <c:f>Arkusz7!$A$1:$K$1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75"/>
          <c:y val="0"/>
          <c:w val="0.881"/>
          <c:h val="0.945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333399"/>
                </a:solidFill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333399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12700">
                <a:solidFill>
                  <a:srgbClr val="333399"/>
                </a:solidFill>
              </a:ln>
            </c:spPr>
          </c:dPt>
          <c:dPt>
            <c:idx val="3"/>
            <c:spPr>
              <a:solidFill>
                <a:srgbClr val="FFFFFF"/>
              </a:solidFill>
              <a:ln w="12700">
                <a:solidFill>
                  <a:srgbClr val="333399"/>
                </a:solidFill>
              </a:ln>
            </c:spPr>
          </c:dPt>
          <c:dPt>
            <c:idx val="4"/>
            <c:spPr>
              <a:solidFill>
                <a:srgbClr val="FFFFFF"/>
              </a:solidFill>
              <a:ln w="12700">
                <a:solidFill>
                  <a:srgbClr val="333399"/>
                </a:solidFill>
              </a:ln>
            </c:spPr>
          </c:dPt>
          <c:dPt>
            <c:idx val="5"/>
            <c:spPr>
              <a:solidFill>
                <a:srgbClr val="FFFFFF"/>
              </a:solidFill>
              <a:ln w="12700">
                <a:solidFill>
                  <a:srgbClr val="333399"/>
                </a:solidFill>
              </a:ln>
            </c:spPr>
          </c:dPt>
          <c:dPt>
            <c:idx val="6"/>
            <c:spPr>
              <a:solidFill>
                <a:srgbClr val="FFFFFF"/>
              </a:solidFill>
              <a:ln w="12700">
                <a:solidFill>
                  <a:srgbClr val="333399"/>
                </a:solidFill>
              </a:ln>
            </c:spPr>
          </c:dPt>
          <c:dPt>
            <c:idx val="7"/>
            <c:spPr>
              <a:solidFill>
                <a:srgbClr val="FFFFFF"/>
              </a:solidFill>
              <a:ln w="12700">
                <a:solidFill>
                  <a:srgbClr val="333399"/>
                </a:solidFill>
              </a:ln>
            </c:spPr>
          </c:dPt>
          <c:dPt>
            <c:idx val="8"/>
            <c:spPr>
              <a:solidFill>
                <a:srgbClr val="FFFFFF"/>
              </a:solidFill>
              <a:ln w="12700">
                <a:solidFill>
                  <a:srgbClr val="333399"/>
                </a:solidFill>
              </a:ln>
            </c:spPr>
          </c:dPt>
          <c:dPt>
            <c:idx val="9"/>
            <c:spPr>
              <a:solidFill>
                <a:srgbClr val="FFFFFF"/>
              </a:solidFill>
              <a:ln w="12700">
                <a:solidFill>
                  <a:srgbClr val="333399"/>
                </a:solidFill>
              </a:ln>
            </c:spPr>
          </c:dPt>
          <c:val>
            <c:numRef>
              <c:f>Arkusz7!$A$2:$J$2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5"/>
          <c:y val="0"/>
          <c:w val="0.89625"/>
          <c:h val="0.929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FFCC"/>
              </a:solidFill>
              <a:ln w="12700">
                <a:solidFill>
                  <a:srgbClr val="339966"/>
                </a:solidFill>
              </a:ln>
            </c:spPr>
          </c:dP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333399"/>
                </a:solidFill>
              </a:ln>
            </c:spPr>
          </c:dPt>
          <c:dPt>
            <c:idx val="2"/>
            <c:invertIfNegative val="0"/>
            <c:spPr>
              <a:solidFill>
                <a:srgbClr val="CC99FF"/>
              </a:solidFill>
              <a:ln w="12700">
                <a:solidFill>
                  <a:srgbClr val="666699"/>
                </a:solidFill>
              </a:ln>
            </c:spPr>
          </c:dPt>
          <c:dPt>
            <c:idx val="3"/>
            <c:invertIfNegative val="0"/>
            <c:spPr>
              <a:solidFill>
                <a:srgbClr val="CCFFCC"/>
              </a:solidFill>
              <a:ln w="12700">
                <a:solidFill>
                  <a:srgbClr val="339966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</c:spPr>
          </c:dPt>
          <c:val>
            <c:numRef>
              <c:f>Arkusz4!$S$49:$S$52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Arkusz4!$T$49:$T$52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CCFFCC"/>
            </a:solid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99FF"/>
              </a:solidFill>
              <a:ln w="12700">
                <a:solidFill>
                  <a:srgbClr val="666699"/>
                </a:solidFill>
              </a:ln>
            </c:spPr>
          </c:dPt>
          <c:dPt>
            <c:idx val="1"/>
            <c:invertIfNegative val="0"/>
            <c:spPr>
              <a:solidFill>
                <a:srgbClr val="CC99FF"/>
              </a:solidFill>
              <a:ln w="12700">
                <a:solidFill>
                  <a:srgbClr val="666699"/>
                </a:solidFill>
              </a:ln>
            </c:spPr>
          </c:dPt>
          <c:dPt>
            <c:idx val="2"/>
            <c:invertIfNegative val="0"/>
            <c:spPr>
              <a:solidFill>
                <a:srgbClr val="CC99FF"/>
              </a:solidFill>
              <a:ln w="12700">
                <a:solidFill>
                  <a:srgbClr val="666699"/>
                </a:solidFill>
              </a:ln>
            </c:spPr>
          </c:dPt>
          <c:dPt>
            <c:idx val="3"/>
            <c:invertIfNegative val="0"/>
            <c:spPr>
              <a:solidFill>
                <a:srgbClr val="CC99FF"/>
              </a:solidFill>
              <a:ln w="12700">
                <a:solidFill>
                  <a:srgbClr val="666699"/>
                </a:solidFill>
              </a:ln>
            </c:spPr>
          </c:dPt>
          <c:val>
            <c:numRef>
              <c:f>Arkusz4!$U$49:$U$52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99CC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Arkusz4!$V$49:$V$52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gapWidth val="0"/>
        <c:axId val="63338641"/>
        <c:axId val="38451854"/>
      </c:barChart>
      <c:catAx>
        <c:axId val="633386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8451854"/>
        <c:crosses val="autoZero"/>
        <c:auto val="1"/>
        <c:lblOffset val="100"/>
        <c:noMultiLvlLbl val="0"/>
      </c:catAx>
      <c:valAx>
        <c:axId val="38451854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33386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75"/>
          <c:y val="0.17325"/>
          <c:w val="0.91625"/>
          <c:h val="0.6915"/>
        </c:manualLayout>
      </c:layout>
      <c:pieChart>
        <c:varyColors val="1"/>
        <c:ser>
          <c:idx val="0"/>
          <c:order val="0"/>
          <c:spPr>
            <a:noFill/>
            <a:ln w="38100">
              <a:solidFill>
                <a:srgbClr val="99CC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Arkusz1!$R$8:$R$17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04"/>
          <c:y val="0.0405"/>
          <c:w val="0.996"/>
          <c:h val="0.94675"/>
        </c:manualLayout>
      </c:layout>
      <c:bubbleChart>
        <c:varyColors val="0"/>
        <c:ser>
          <c:idx val="0"/>
          <c:order val="0"/>
          <c:spPr>
            <a:solidFill>
              <a:srgbClr val="00FF00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Arkusz9!$Q$29:$Q$38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bubbleSize>
            <c:numRef>
              <c:f>Arkusz9!$R$29:$R$38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bubbleSize>
        </c:ser>
        <c:bubbleScale val="50"/>
        <c:sizeRepresents val="w"/>
        <c:axId val="63861719"/>
        <c:axId val="3250748"/>
      </c:bubbleChart>
      <c:valAx>
        <c:axId val="638617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250748"/>
        <c:crosses val="autoZero"/>
        <c:crossBetween val="midCat"/>
        <c:dispUnits/>
      </c:valAx>
      <c:valAx>
        <c:axId val="3250748"/>
        <c:scaling>
          <c:orientation val="minMax"/>
        </c:scaling>
        <c:axPos val="l"/>
        <c:delete val="1"/>
        <c:majorTickMark val="out"/>
        <c:minorTickMark val="none"/>
        <c:tickLblPos val="nextTo"/>
        <c:crossAx val="6386171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99"/>
        </a:gs>
      </a:gsLst>
      <a:lin ang="5400000" scaled="1"/>
    </a:gradFill>
    <a:ln w="38100">
      <a:solidFill>
        <a:srgbClr val="FFFF99"/>
      </a:solidFill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25"/>
          <c:y val="0.0435"/>
          <c:w val="0.9525"/>
          <c:h val="0.9277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Arkusz11!$AC$56:$AC$60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Arkusz11!$AD$56:$AD$60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2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</c:spPr>
          </c:dPt>
          <c:dPt>
            <c:idx val="1"/>
            <c:invertIfNegative val="0"/>
            <c:spPr>
              <a:solidFill>
                <a:srgbClr val="FFFF99"/>
              </a:solidFill>
            </c:spPr>
          </c:dPt>
          <c:dPt>
            <c:idx val="3"/>
            <c:invertIfNegative val="0"/>
            <c:spPr>
              <a:solidFill>
                <a:srgbClr val="00CCFF"/>
              </a:solidFill>
            </c:spPr>
          </c:dPt>
          <c:dPt>
            <c:idx val="4"/>
            <c:invertIfNegative val="0"/>
            <c:spPr>
              <a:solidFill>
                <a:srgbClr val="FFFF99"/>
              </a:solidFill>
            </c:spPr>
          </c:dPt>
          <c:val>
            <c:numRef>
              <c:f>Arkusz11!$AF$56:$AF$60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3"/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Arkusz11!$AE$56:$AE$60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gapWidth val="0"/>
        <c:axId val="64077901"/>
        <c:axId val="16437850"/>
      </c:barChart>
      <c:catAx>
        <c:axId val="64077901"/>
        <c:scaling>
          <c:orientation val="minMax"/>
        </c:scaling>
        <c:axPos val="b"/>
        <c:delete val="1"/>
        <c:majorTickMark val="out"/>
        <c:minorTickMark val="none"/>
        <c:tickLblPos val="nextTo"/>
        <c:crossAx val="16437850"/>
        <c:crosses val="autoZero"/>
        <c:auto val="1"/>
        <c:lblOffset val="100"/>
        <c:noMultiLvlLbl val="0"/>
      </c:catAx>
      <c:valAx>
        <c:axId val="1643785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40779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image" Target="../media/image33.emf" /><Relationship Id="rId5" Type="http://schemas.openxmlformats.org/officeDocument/2006/relationships/image" Target="../media/image16.emf" /><Relationship Id="rId6" Type="http://schemas.openxmlformats.org/officeDocument/2006/relationships/image" Target="../media/image37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42.emf" /><Relationship Id="rId3" Type="http://schemas.openxmlformats.org/officeDocument/2006/relationships/image" Target="../media/image9.emf" /><Relationship Id="rId4" Type="http://schemas.openxmlformats.org/officeDocument/2006/relationships/image" Target="../media/image1.png" /><Relationship Id="rId5" Type="http://schemas.openxmlformats.org/officeDocument/2006/relationships/image" Target="../media/image40.emf" /><Relationship Id="rId6" Type="http://schemas.openxmlformats.org/officeDocument/2006/relationships/image" Target="../media/image26.emf" /><Relationship Id="rId7" Type="http://schemas.openxmlformats.org/officeDocument/2006/relationships/image" Target="../media/image6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emf" /><Relationship Id="rId3" Type="http://schemas.openxmlformats.org/officeDocument/2006/relationships/image" Target="../media/image41.emf" /><Relationship Id="rId4" Type="http://schemas.openxmlformats.org/officeDocument/2006/relationships/image" Target="../media/image34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9.emf" /><Relationship Id="rId2" Type="http://schemas.openxmlformats.org/officeDocument/2006/relationships/image" Target="../media/image4.emf" /><Relationship Id="rId3" Type="http://schemas.openxmlformats.org/officeDocument/2006/relationships/chart" Target="/xl/charts/chart6.xml" /><Relationship Id="rId4" Type="http://schemas.openxmlformats.org/officeDocument/2006/relationships/image" Target="../media/image1.png" /><Relationship Id="rId5" Type="http://schemas.openxmlformats.org/officeDocument/2006/relationships/image" Target="../media/image20.emf" /><Relationship Id="rId6" Type="http://schemas.openxmlformats.org/officeDocument/2006/relationships/image" Target="../media/image27.emf" /><Relationship Id="rId7" Type="http://schemas.openxmlformats.org/officeDocument/2006/relationships/image" Target="../media/image2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7.emf" /><Relationship Id="rId3" Type="http://schemas.openxmlformats.org/officeDocument/2006/relationships/image" Target="../media/image43.emf" /><Relationship Id="rId4" Type="http://schemas.openxmlformats.org/officeDocument/2006/relationships/image" Target="../media/image3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3.xml" /><Relationship Id="rId3" Type="http://schemas.openxmlformats.org/officeDocument/2006/relationships/image" Target="../media/image15.png" /><Relationship Id="rId4" Type="http://schemas.openxmlformats.org/officeDocument/2006/relationships/image" Target="../media/image11.emf" /><Relationship Id="rId5" Type="http://schemas.openxmlformats.org/officeDocument/2006/relationships/image" Target="../media/image10.emf" /><Relationship Id="rId6" Type="http://schemas.openxmlformats.org/officeDocument/2006/relationships/image" Target="../media/image19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8.emf" /><Relationship Id="rId2" Type="http://schemas.openxmlformats.org/officeDocument/2006/relationships/image" Target="../media/image23.emf" /><Relationship Id="rId3" Type="http://schemas.openxmlformats.org/officeDocument/2006/relationships/chart" Target="/xl/charts/chart4.xml" /><Relationship Id="rId4" Type="http://schemas.openxmlformats.org/officeDocument/2006/relationships/image" Target="../media/image1.png" /><Relationship Id="rId5" Type="http://schemas.openxmlformats.org/officeDocument/2006/relationships/image" Target="../media/image18.emf" /><Relationship Id="rId6" Type="http://schemas.openxmlformats.org/officeDocument/2006/relationships/image" Target="../media/image12.emf" /><Relationship Id="rId7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8.emf" /><Relationship Id="rId3" Type="http://schemas.openxmlformats.org/officeDocument/2006/relationships/image" Target="../media/image30.emf" /><Relationship Id="rId4" Type="http://schemas.openxmlformats.org/officeDocument/2006/relationships/image" Target="../media/image39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2.png" /><Relationship Id="rId2" Type="http://schemas.openxmlformats.org/officeDocument/2006/relationships/image" Target="../media/image1.png" /><Relationship Id="rId3" Type="http://schemas.openxmlformats.org/officeDocument/2006/relationships/image" Target="../media/image35.emf" /><Relationship Id="rId4" Type="http://schemas.openxmlformats.org/officeDocument/2006/relationships/image" Target="../media/image44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4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5.emf" /><Relationship Id="rId2" Type="http://schemas.openxmlformats.org/officeDocument/2006/relationships/image" Target="../media/image13.emf" /><Relationship Id="rId3" Type="http://schemas.openxmlformats.org/officeDocument/2006/relationships/image" Target="../media/image7.emf" /><Relationship Id="rId4" Type="http://schemas.openxmlformats.org/officeDocument/2006/relationships/image" Target="../media/image8.emf" /><Relationship Id="rId5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Relationship Id="rId2" Type="http://schemas.openxmlformats.org/officeDocument/2006/relationships/image" Target="../media/image25.emf" /><Relationship Id="rId3" Type="http://schemas.openxmlformats.org/officeDocument/2006/relationships/image" Target="../media/image14.emf" /><Relationship Id="rId4" Type="http://schemas.openxmlformats.org/officeDocument/2006/relationships/image" Target="../media/image1.png" /><Relationship Id="rId5" Type="http://schemas.openxmlformats.org/officeDocument/2006/relationships/image" Target="../media/image3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5</xdr:row>
      <xdr:rowOff>152400</xdr:rowOff>
    </xdr:from>
    <xdr:to>
      <xdr:col>5</xdr:col>
      <xdr:colOff>57150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523875" y="914400"/>
        <a:ext cx="28860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114300</xdr:colOff>
      <xdr:row>6</xdr:row>
      <xdr:rowOff>142875</xdr:rowOff>
    </xdr:from>
    <xdr:to>
      <xdr:col>10</xdr:col>
      <xdr:colOff>9525</xdr:colOff>
      <xdr:row>20</xdr:row>
      <xdr:rowOff>47625</xdr:rowOff>
    </xdr:to>
    <xdr:graphicFrame>
      <xdr:nvGraphicFramePr>
        <xdr:cNvPr id="2" name="Chart 2"/>
        <xdr:cNvGraphicFramePr/>
      </xdr:nvGraphicFramePr>
      <xdr:xfrm>
        <a:off x="4238625" y="1066800"/>
        <a:ext cx="2514600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476250</xdr:colOff>
      <xdr:row>19</xdr:row>
      <xdr:rowOff>114300</xdr:rowOff>
    </xdr:from>
    <xdr:to>
      <xdr:col>9</xdr:col>
      <xdr:colOff>247650</xdr:colOff>
      <xdr:row>22</xdr:row>
      <xdr:rowOff>0</xdr:rowOff>
    </xdr:to>
    <xdr:sp>
      <xdr:nvSpPr>
        <xdr:cNvPr id="3" name="Line 4"/>
        <xdr:cNvSpPr>
          <a:spLocks/>
        </xdr:cNvSpPr>
      </xdr:nvSpPr>
      <xdr:spPr>
        <a:xfrm>
          <a:off x="5086350" y="3143250"/>
          <a:ext cx="1219200" cy="5715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428625</xdr:colOff>
      <xdr:row>19</xdr:row>
      <xdr:rowOff>123825</xdr:rowOff>
    </xdr:from>
    <xdr:to>
      <xdr:col>9</xdr:col>
      <xdr:colOff>190500</xdr:colOff>
      <xdr:row>22</xdr:row>
      <xdr:rowOff>38100</xdr:rowOff>
    </xdr:to>
    <xdr:sp>
      <xdr:nvSpPr>
        <xdr:cNvPr id="4" name="Line 5"/>
        <xdr:cNvSpPr>
          <a:spLocks/>
        </xdr:cNvSpPr>
      </xdr:nvSpPr>
      <xdr:spPr>
        <a:xfrm flipV="1">
          <a:off x="5038725" y="3152775"/>
          <a:ext cx="1209675" cy="6000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200025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5" name="Line 6"/>
        <xdr:cNvSpPr>
          <a:spLocks/>
        </xdr:cNvSpPr>
      </xdr:nvSpPr>
      <xdr:spPr>
        <a:xfrm>
          <a:off x="2867025" y="4248150"/>
          <a:ext cx="323850" cy="0"/>
        </a:xfrm>
        <a:prstGeom prst="line">
          <a:avLst/>
        </a:prstGeom>
        <a:noFill/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</xdr:col>
      <xdr:colOff>209550</xdr:colOff>
      <xdr:row>9</xdr:row>
      <xdr:rowOff>95250</xdr:rowOff>
    </xdr:from>
    <xdr:to>
      <xdr:col>6</xdr:col>
      <xdr:colOff>66675</xdr:colOff>
      <xdr:row>13</xdr:row>
      <xdr:rowOff>142875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62350" y="1504950"/>
          <a:ext cx="6286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381000</xdr:colOff>
      <xdr:row>6</xdr:row>
      <xdr:rowOff>38100</xdr:rowOff>
    </xdr:from>
    <xdr:to>
      <xdr:col>6</xdr:col>
      <xdr:colOff>457200</xdr:colOff>
      <xdr:row>8</xdr:row>
      <xdr:rowOff>142875</xdr:rowOff>
    </xdr:to>
    <xdr:sp>
      <xdr:nvSpPr>
        <xdr:cNvPr id="7" name="AutoShape 10"/>
        <xdr:cNvSpPr>
          <a:spLocks/>
        </xdr:cNvSpPr>
      </xdr:nvSpPr>
      <xdr:spPr>
        <a:xfrm>
          <a:off x="3733800" y="962025"/>
          <a:ext cx="847725" cy="428625"/>
        </a:xfrm>
        <a:prstGeom prst="cloudCallout">
          <a:avLst>
            <a:gd name="adj1" fmla="val -29486"/>
            <a:gd name="adj2" fmla="val 112222"/>
          </a:avLst>
        </a:prstGeom>
        <a:gradFill rotWithShape="1">
          <a:gsLst>
            <a:gs pos="0">
              <a:srgbClr val="99CCFF"/>
            </a:gs>
            <a:gs pos="100000">
              <a:srgbClr val="465E75"/>
            </a:gs>
          </a:gsLst>
          <a:lin ang="0" scaled="1"/>
        </a:gra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333399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 editAs="oneCell">
    <xdr:from>
      <xdr:col>10</xdr:col>
      <xdr:colOff>361950</xdr:colOff>
      <xdr:row>0</xdr:row>
      <xdr:rowOff>19050</xdr:rowOff>
    </xdr:from>
    <xdr:to>
      <xdr:col>12</xdr:col>
      <xdr:colOff>476250</xdr:colOff>
      <xdr:row>2</xdr:row>
      <xdr:rowOff>95250</xdr:rowOff>
    </xdr:to>
    <xdr:pic>
      <xdr:nvPicPr>
        <xdr:cNvPr id="8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05650" y="19050"/>
          <a:ext cx="14859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314325</xdr:colOff>
      <xdr:row>0</xdr:row>
      <xdr:rowOff>19050</xdr:rowOff>
    </xdr:from>
    <xdr:to>
      <xdr:col>10</xdr:col>
      <xdr:colOff>352425</xdr:colOff>
      <xdr:row>2</xdr:row>
      <xdr:rowOff>95250</xdr:rowOff>
    </xdr:to>
    <xdr:pic>
      <xdr:nvPicPr>
        <xdr:cNvPr id="9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610225" y="19050"/>
          <a:ext cx="14859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504825</xdr:colOff>
      <xdr:row>26</xdr:row>
      <xdr:rowOff>114300</xdr:rowOff>
    </xdr:from>
    <xdr:to>
      <xdr:col>12</xdr:col>
      <xdr:colOff>476250</xdr:colOff>
      <xdr:row>28</xdr:row>
      <xdr:rowOff>104775</xdr:rowOff>
    </xdr:to>
    <xdr:pic>
      <xdr:nvPicPr>
        <xdr:cNvPr id="10" name="CommandButton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562725" y="4552950"/>
          <a:ext cx="2028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247650</xdr:colOff>
      <xdr:row>21</xdr:row>
      <xdr:rowOff>0</xdr:rowOff>
    </xdr:from>
    <xdr:to>
      <xdr:col>3</xdr:col>
      <xdr:colOff>619125</xdr:colOff>
      <xdr:row>21</xdr:row>
      <xdr:rowOff>0</xdr:rowOff>
    </xdr:to>
    <xdr:sp>
      <xdr:nvSpPr>
        <xdr:cNvPr id="11" name="Line 17"/>
        <xdr:cNvSpPr>
          <a:spLocks/>
        </xdr:cNvSpPr>
      </xdr:nvSpPr>
      <xdr:spPr>
        <a:xfrm>
          <a:off x="2085975" y="3448050"/>
          <a:ext cx="371475" cy="0"/>
        </a:xfrm>
        <a:prstGeom prst="line">
          <a:avLst/>
        </a:prstGeom>
        <a:noFill/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219075</xdr:colOff>
      <xdr:row>21</xdr:row>
      <xdr:rowOff>0</xdr:rowOff>
    </xdr:from>
    <xdr:to>
      <xdr:col>8</xdr:col>
      <xdr:colOff>590550</xdr:colOff>
      <xdr:row>21</xdr:row>
      <xdr:rowOff>0</xdr:rowOff>
    </xdr:to>
    <xdr:sp>
      <xdr:nvSpPr>
        <xdr:cNvPr id="12" name="Line 18"/>
        <xdr:cNvSpPr>
          <a:spLocks/>
        </xdr:cNvSpPr>
      </xdr:nvSpPr>
      <xdr:spPr>
        <a:xfrm>
          <a:off x="5514975" y="3448050"/>
          <a:ext cx="371475" cy="0"/>
        </a:xfrm>
        <a:prstGeom prst="line">
          <a:avLst/>
        </a:prstGeom>
        <a:noFill/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27</xdr:row>
      <xdr:rowOff>76200</xdr:rowOff>
    </xdr:from>
    <xdr:to>
      <xdr:col>15</xdr:col>
      <xdr:colOff>533400</xdr:colOff>
      <xdr:row>39</xdr:row>
      <xdr:rowOff>342900</xdr:rowOff>
    </xdr:to>
    <xdr:graphicFrame>
      <xdr:nvGraphicFramePr>
        <xdr:cNvPr id="1" name="Chart 4"/>
        <xdr:cNvGraphicFramePr/>
      </xdr:nvGraphicFramePr>
      <xdr:xfrm>
        <a:off x="5267325" y="771525"/>
        <a:ext cx="290512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9525</xdr:colOff>
      <xdr:row>29</xdr:row>
      <xdr:rowOff>257175</xdr:rowOff>
    </xdr:from>
    <xdr:to>
      <xdr:col>8</xdr:col>
      <xdr:colOff>361950</xdr:colOff>
      <xdr:row>31</xdr:row>
      <xdr:rowOff>114300</xdr:rowOff>
    </xdr:to>
    <xdr:pic>
      <xdr:nvPicPr>
        <xdr:cNvPr id="2" name="L2SpinButt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48050" y="1381125"/>
          <a:ext cx="3524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600075</xdr:colOff>
      <xdr:row>27</xdr:row>
      <xdr:rowOff>9525</xdr:rowOff>
    </xdr:from>
    <xdr:to>
      <xdr:col>8</xdr:col>
      <xdr:colOff>333375</xdr:colOff>
      <xdr:row>29</xdr:row>
      <xdr:rowOff>9525</xdr:rowOff>
    </xdr:to>
    <xdr:pic>
      <xdr:nvPicPr>
        <xdr:cNvPr id="3" name="M2SpinButto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29000" y="704850"/>
          <a:ext cx="3429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152400</xdr:colOff>
      <xdr:row>36</xdr:row>
      <xdr:rowOff>0</xdr:rowOff>
    </xdr:from>
    <xdr:to>
      <xdr:col>8</xdr:col>
      <xdr:colOff>514350</xdr:colOff>
      <xdr:row>36</xdr:row>
      <xdr:rowOff>0</xdr:rowOff>
    </xdr:to>
    <xdr:sp>
      <xdr:nvSpPr>
        <xdr:cNvPr id="4" name="Line 7"/>
        <xdr:cNvSpPr>
          <a:spLocks/>
        </xdr:cNvSpPr>
      </xdr:nvSpPr>
      <xdr:spPr>
        <a:xfrm>
          <a:off x="3590925" y="3343275"/>
          <a:ext cx="361950" cy="0"/>
        </a:xfrm>
        <a:prstGeom prst="line">
          <a:avLst/>
        </a:prstGeom>
        <a:noFill/>
        <a:ln w="222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152400</xdr:colOff>
      <xdr:row>36</xdr:row>
      <xdr:rowOff>9525</xdr:rowOff>
    </xdr:from>
    <xdr:to>
      <xdr:col>3</xdr:col>
      <xdr:colOff>514350</xdr:colOff>
      <xdr:row>36</xdr:row>
      <xdr:rowOff>9525</xdr:rowOff>
    </xdr:to>
    <xdr:sp>
      <xdr:nvSpPr>
        <xdr:cNvPr id="5" name="Line 8"/>
        <xdr:cNvSpPr>
          <a:spLocks/>
        </xdr:cNvSpPr>
      </xdr:nvSpPr>
      <xdr:spPr>
        <a:xfrm>
          <a:off x="1647825" y="3352800"/>
          <a:ext cx="361950" cy="0"/>
        </a:xfrm>
        <a:prstGeom prst="line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0</xdr:col>
      <xdr:colOff>238125</xdr:colOff>
      <xdr:row>36</xdr:row>
      <xdr:rowOff>228600</xdr:rowOff>
    </xdr:from>
    <xdr:to>
      <xdr:col>2</xdr:col>
      <xdr:colOff>0</xdr:colOff>
      <xdr:row>39</xdr:row>
      <xdr:rowOff>161925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571875"/>
          <a:ext cx="6286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35</xdr:row>
      <xdr:rowOff>9525</xdr:rowOff>
    </xdr:from>
    <xdr:to>
      <xdr:col>2</xdr:col>
      <xdr:colOff>104775</xdr:colOff>
      <xdr:row>36</xdr:row>
      <xdr:rowOff>114300</xdr:rowOff>
    </xdr:to>
    <xdr:sp>
      <xdr:nvSpPr>
        <xdr:cNvPr id="7" name="AutoShape 13"/>
        <xdr:cNvSpPr>
          <a:spLocks/>
        </xdr:cNvSpPr>
      </xdr:nvSpPr>
      <xdr:spPr>
        <a:xfrm>
          <a:off x="257175" y="3028950"/>
          <a:ext cx="476250" cy="428625"/>
        </a:xfrm>
        <a:prstGeom prst="cloudCallout">
          <a:avLst>
            <a:gd name="adj1" fmla="val -40907"/>
            <a:gd name="adj2" fmla="val 112222"/>
          </a:avLst>
        </a:prstGeom>
        <a:gradFill rotWithShape="1">
          <a:gsLst>
            <a:gs pos="0">
              <a:srgbClr val="99CCFF"/>
            </a:gs>
            <a:gs pos="100000">
              <a:srgbClr val="465E75"/>
            </a:gs>
          </a:gsLst>
          <a:lin ang="0" scaled="1"/>
        </a:gra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333399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 editAs="oneCell">
    <xdr:from>
      <xdr:col>14</xdr:col>
      <xdr:colOff>209550</xdr:colOff>
      <xdr:row>25</xdr:row>
      <xdr:rowOff>19050</xdr:rowOff>
    </xdr:from>
    <xdr:to>
      <xdr:col>16</xdr:col>
      <xdr:colOff>352425</xdr:colOff>
      <xdr:row>25</xdr:row>
      <xdr:rowOff>371475</xdr:rowOff>
    </xdr:to>
    <xdr:pic>
      <xdr:nvPicPr>
        <xdr:cNvPr id="8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91375" y="19050"/>
          <a:ext cx="14859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25</xdr:row>
      <xdr:rowOff>19050</xdr:rowOff>
    </xdr:from>
    <xdr:to>
      <xdr:col>14</xdr:col>
      <xdr:colOff>200025</xdr:colOff>
      <xdr:row>25</xdr:row>
      <xdr:rowOff>371475</xdr:rowOff>
    </xdr:to>
    <xdr:pic>
      <xdr:nvPicPr>
        <xdr:cNvPr id="9" name="CommandButton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67375" y="19050"/>
          <a:ext cx="1514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381000</xdr:colOff>
      <xdr:row>26</xdr:row>
      <xdr:rowOff>28575</xdr:rowOff>
    </xdr:from>
    <xdr:to>
      <xdr:col>9</xdr:col>
      <xdr:colOff>381000</xdr:colOff>
      <xdr:row>27</xdr:row>
      <xdr:rowOff>142875</xdr:rowOff>
    </xdr:to>
    <xdr:pic>
      <xdr:nvPicPr>
        <xdr:cNvPr id="10" name="Picture 2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19525" y="561975"/>
          <a:ext cx="657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409575</xdr:colOff>
      <xdr:row>29</xdr:row>
      <xdr:rowOff>95250</xdr:rowOff>
    </xdr:from>
    <xdr:to>
      <xdr:col>9</xdr:col>
      <xdr:colOff>409575</xdr:colOff>
      <xdr:row>30</xdr:row>
      <xdr:rowOff>28575</xdr:rowOff>
    </xdr:to>
    <xdr:pic>
      <xdr:nvPicPr>
        <xdr:cNvPr id="11" name="Picture 2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48100" y="1219200"/>
          <a:ext cx="657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209550</xdr:colOff>
      <xdr:row>22</xdr:row>
      <xdr:rowOff>152400</xdr:rowOff>
    </xdr:from>
    <xdr:to>
      <xdr:col>26</xdr:col>
      <xdr:colOff>257175</xdr:colOff>
      <xdr:row>38</xdr:row>
      <xdr:rowOff>161925</xdr:rowOff>
    </xdr:to>
    <xdr:sp>
      <xdr:nvSpPr>
        <xdr:cNvPr id="1" name="Polygon 1"/>
        <xdr:cNvSpPr>
          <a:spLocks/>
        </xdr:cNvSpPr>
      </xdr:nvSpPr>
      <xdr:spPr>
        <a:xfrm>
          <a:off x="3133725" y="819150"/>
          <a:ext cx="4333875" cy="3495675"/>
        </a:xfrm>
        <a:custGeom>
          <a:pathLst>
            <a:path h="353" w="394">
              <a:moveTo>
                <a:pt x="124" y="35"/>
              </a:moveTo>
              <a:cubicBezTo>
                <a:pt x="136" y="30"/>
                <a:pt x="146" y="26"/>
                <a:pt x="159" y="23"/>
              </a:cubicBezTo>
              <a:cubicBezTo>
                <a:pt x="164" y="19"/>
                <a:pt x="165" y="10"/>
                <a:pt x="170" y="7"/>
              </a:cubicBezTo>
              <a:cubicBezTo>
                <a:pt x="175" y="3"/>
                <a:pt x="189" y="3"/>
                <a:pt x="194" y="3"/>
              </a:cubicBezTo>
              <a:cubicBezTo>
                <a:pt x="195" y="2"/>
                <a:pt x="196" y="0"/>
                <a:pt x="197" y="0"/>
              </a:cubicBezTo>
              <a:cubicBezTo>
                <a:pt x="200" y="0"/>
                <a:pt x="196" y="11"/>
                <a:pt x="196" y="12"/>
              </a:cubicBezTo>
              <a:cubicBezTo>
                <a:pt x="192" y="24"/>
                <a:pt x="192" y="37"/>
                <a:pt x="182" y="47"/>
              </a:cubicBezTo>
              <a:cubicBezTo>
                <a:pt x="180" y="52"/>
                <a:pt x="196" y="46"/>
                <a:pt x="200" y="45"/>
              </a:cubicBezTo>
              <a:cubicBezTo>
                <a:pt x="215" y="35"/>
                <a:pt x="204" y="39"/>
                <a:pt x="237" y="40"/>
              </a:cubicBezTo>
              <a:cubicBezTo>
                <a:pt x="240" y="42"/>
                <a:pt x="245" y="47"/>
                <a:pt x="249" y="48"/>
              </a:cubicBezTo>
              <a:cubicBezTo>
                <a:pt x="254" y="50"/>
                <a:pt x="265" y="52"/>
                <a:pt x="265" y="52"/>
              </a:cubicBezTo>
              <a:cubicBezTo>
                <a:pt x="295" y="78"/>
                <a:pt x="280" y="71"/>
                <a:pt x="307" y="78"/>
              </a:cubicBezTo>
              <a:cubicBezTo>
                <a:pt x="324" y="91"/>
                <a:pt x="336" y="109"/>
                <a:pt x="356" y="117"/>
              </a:cubicBezTo>
              <a:cubicBezTo>
                <a:pt x="374" y="132"/>
                <a:pt x="373" y="145"/>
                <a:pt x="384" y="166"/>
              </a:cubicBezTo>
              <a:cubicBezTo>
                <a:pt x="387" y="183"/>
                <a:pt x="390" y="200"/>
                <a:pt x="394" y="217"/>
              </a:cubicBezTo>
              <a:cubicBezTo>
                <a:pt x="392" y="238"/>
                <a:pt x="392" y="265"/>
                <a:pt x="382" y="285"/>
              </a:cubicBezTo>
              <a:cubicBezTo>
                <a:pt x="376" y="323"/>
                <a:pt x="343" y="324"/>
                <a:pt x="310" y="331"/>
              </a:cubicBezTo>
              <a:cubicBezTo>
                <a:pt x="301" y="335"/>
                <a:pt x="298" y="338"/>
                <a:pt x="288" y="340"/>
              </a:cubicBezTo>
              <a:cubicBezTo>
                <a:pt x="276" y="347"/>
                <a:pt x="266" y="346"/>
                <a:pt x="252" y="347"/>
              </a:cubicBezTo>
              <a:cubicBezTo>
                <a:pt x="241" y="349"/>
                <a:pt x="229" y="350"/>
                <a:pt x="218" y="351"/>
              </a:cubicBezTo>
              <a:cubicBezTo>
                <a:pt x="211" y="352"/>
                <a:pt x="198" y="353"/>
                <a:pt x="198" y="353"/>
              </a:cubicBezTo>
              <a:cubicBezTo>
                <a:pt x="167" y="353"/>
                <a:pt x="135" y="353"/>
                <a:pt x="104" y="352"/>
              </a:cubicBezTo>
              <a:cubicBezTo>
                <a:pt x="90" y="352"/>
                <a:pt x="70" y="316"/>
                <a:pt x="49" y="308"/>
              </a:cubicBezTo>
              <a:cubicBezTo>
                <a:pt x="39" y="298"/>
                <a:pt x="20" y="287"/>
                <a:pt x="9" y="278"/>
              </a:cubicBezTo>
              <a:cubicBezTo>
                <a:pt x="4" y="274"/>
                <a:pt x="2" y="261"/>
                <a:pt x="2" y="261"/>
              </a:cubicBezTo>
              <a:cubicBezTo>
                <a:pt x="1" y="246"/>
                <a:pt x="0" y="234"/>
                <a:pt x="3" y="220"/>
              </a:cubicBezTo>
              <a:cubicBezTo>
                <a:pt x="4" y="209"/>
                <a:pt x="4" y="210"/>
                <a:pt x="6" y="198"/>
              </a:cubicBezTo>
              <a:cubicBezTo>
                <a:pt x="7" y="194"/>
                <a:pt x="11" y="188"/>
                <a:pt x="11" y="188"/>
              </a:cubicBezTo>
              <a:cubicBezTo>
                <a:pt x="13" y="180"/>
                <a:pt x="20" y="171"/>
                <a:pt x="26" y="165"/>
              </a:cubicBezTo>
              <a:cubicBezTo>
                <a:pt x="34" y="141"/>
                <a:pt x="72" y="126"/>
                <a:pt x="94" y="122"/>
              </a:cubicBezTo>
              <a:cubicBezTo>
                <a:pt x="101" y="103"/>
                <a:pt x="120" y="106"/>
                <a:pt x="138" y="101"/>
              </a:cubicBezTo>
              <a:cubicBezTo>
                <a:pt x="144" y="95"/>
                <a:pt x="141" y="94"/>
                <a:pt x="145" y="85"/>
              </a:cubicBezTo>
              <a:cubicBezTo>
                <a:pt x="146" y="83"/>
                <a:pt x="163" y="67"/>
                <a:pt x="166" y="63"/>
              </a:cubicBezTo>
              <a:cubicBezTo>
                <a:pt x="142" y="51"/>
                <a:pt x="104" y="59"/>
                <a:pt x="77" y="58"/>
              </a:cubicBezTo>
              <a:cubicBezTo>
                <a:pt x="73" y="57"/>
                <a:pt x="68" y="58"/>
                <a:pt x="65" y="56"/>
              </a:cubicBezTo>
              <a:cubicBezTo>
                <a:pt x="62" y="54"/>
                <a:pt x="75" y="50"/>
                <a:pt x="75" y="50"/>
              </a:cubicBezTo>
              <a:cubicBezTo>
                <a:pt x="86" y="43"/>
                <a:pt x="91" y="42"/>
                <a:pt x="105" y="41"/>
              </a:cubicBezTo>
              <a:cubicBezTo>
                <a:pt x="112" y="39"/>
                <a:pt x="116" y="35"/>
                <a:pt x="124" y="35"/>
              </a:cubicBezTo>
              <a:close/>
            </a:path>
          </a:pathLst>
        </a:custGeom>
        <a:noFill/>
        <a:ln w="76200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95250</xdr:colOff>
      <xdr:row>29</xdr:row>
      <xdr:rowOff>9525</xdr:rowOff>
    </xdr:from>
    <xdr:to>
      <xdr:col>4</xdr:col>
      <xdr:colOff>466725</xdr:colOff>
      <xdr:row>29</xdr:row>
      <xdr:rowOff>9525</xdr:rowOff>
    </xdr:to>
    <xdr:sp>
      <xdr:nvSpPr>
        <xdr:cNvPr id="2" name="Line 5"/>
        <xdr:cNvSpPr>
          <a:spLocks/>
        </xdr:cNvSpPr>
      </xdr:nvSpPr>
      <xdr:spPr>
        <a:xfrm>
          <a:off x="914400" y="1943100"/>
          <a:ext cx="371475" cy="0"/>
        </a:xfrm>
        <a:prstGeom prst="line">
          <a:avLst/>
        </a:prstGeom>
        <a:noFill/>
        <a:ln w="19050" cmpd="sng">
          <a:solidFill>
            <a:srgbClr val="00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95250</xdr:colOff>
      <xdr:row>32</xdr:row>
      <xdr:rowOff>9525</xdr:rowOff>
    </xdr:from>
    <xdr:to>
      <xdr:col>4</xdr:col>
      <xdr:colOff>466725</xdr:colOff>
      <xdr:row>32</xdr:row>
      <xdr:rowOff>9525</xdr:rowOff>
    </xdr:to>
    <xdr:sp>
      <xdr:nvSpPr>
        <xdr:cNvPr id="3" name="Line 6"/>
        <xdr:cNvSpPr>
          <a:spLocks/>
        </xdr:cNvSpPr>
      </xdr:nvSpPr>
      <xdr:spPr>
        <a:xfrm>
          <a:off x="914400" y="2686050"/>
          <a:ext cx="371475" cy="0"/>
        </a:xfrm>
        <a:prstGeom prst="line">
          <a:avLst/>
        </a:prstGeom>
        <a:noFill/>
        <a:ln w="19050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95250</xdr:colOff>
      <xdr:row>35</xdr:row>
      <xdr:rowOff>9525</xdr:rowOff>
    </xdr:from>
    <xdr:to>
      <xdr:col>4</xdr:col>
      <xdr:colOff>466725</xdr:colOff>
      <xdr:row>35</xdr:row>
      <xdr:rowOff>9525</xdr:rowOff>
    </xdr:to>
    <xdr:sp>
      <xdr:nvSpPr>
        <xdr:cNvPr id="4" name="Line 7"/>
        <xdr:cNvSpPr>
          <a:spLocks/>
        </xdr:cNvSpPr>
      </xdr:nvSpPr>
      <xdr:spPr>
        <a:xfrm>
          <a:off x="914400" y="3429000"/>
          <a:ext cx="371475" cy="0"/>
        </a:xfrm>
        <a:prstGeom prst="line">
          <a:avLst/>
        </a:prstGeom>
        <a:noFill/>
        <a:ln w="19050" cmpd="sng">
          <a:solidFill>
            <a:srgbClr val="CC99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85725</xdr:colOff>
      <xdr:row>64</xdr:row>
      <xdr:rowOff>0</xdr:rowOff>
    </xdr:from>
    <xdr:to>
      <xdr:col>4</xdr:col>
      <xdr:colOff>457200</xdr:colOff>
      <xdr:row>64</xdr:row>
      <xdr:rowOff>0</xdr:rowOff>
    </xdr:to>
    <xdr:sp>
      <xdr:nvSpPr>
        <xdr:cNvPr id="5" name="kreska" hidden="1"/>
        <xdr:cNvSpPr>
          <a:spLocks/>
        </xdr:cNvSpPr>
      </xdr:nvSpPr>
      <xdr:spPr>
        <a:xfrm flipV="1">
          <a:off x="904875" y="15297150"/>
          <a:ext cx="371475" cy="0"/>
        </a:xfrm>
        <a:prstGeom prst="line">
          <a:avLst/>
        </a:prstGeom>
        <a:noFill/>
        <a:ln w="19050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12</xdr:col>
      <xdr:colOff>19050</xdr:colOff>
      <xdr:row>27</xdr:row>
      <xdr:rowOff>9525</xdr:rowOff>
    </xdr:from>
    <xdr:to>
      <xdr:col>14</xdr:col>
      <xdr:colOff>85725</xdr:colOff>
      <xdr:row>30</xdr:row>
      <xdr:rowOff>47625</xdr:rowOff>
    </xdr:to>
    <xdr:pic>
      <xdr:nvPicPr>
        <xdr:cNvPr id="6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975" y="1533525"/>
          <a:ext cx="638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180975</xdr:colOff>
      <xdr:row>19</xdr:row>
      <xdr:rowOff>171450</xdr:rowOff>
    </xdr:from>
    <xdr:to>
      <xdr:col>18</xdr:col>
      <xdr:colOff>66675</xdr:colOff>
      <xdr:row>25</xdr:row>
      <xdr:rowOff>190500</xdr:rowOff>
    </xdr:to>
    <xdr:sp textlink="K20">
      <xdr:nvSpPr>
        <xdr:cNvPr id="7" name="Ramka"/>
        <xdr:cNvSpPr>
          <a:spLocks/>
        </xdr:cNvSpPr>
      </xdr:nvSpPr>
      <xdr:spPr>
        <a:xfrm>
          <a:off x="1000125" y="171450"/>
          <a:ext cx="3990975" cy="1171575"/>
        </a:xfrm>
        <a:prstGeom prst="cloudCallout">
          <a:avLst>
            <a:gd name="adj1" fmla="val 14930"/>
            <a:gd name="adj2" fmla="val 76018"/>
          </a:avLst>
        </a:prstGeom>
        <a:gradFill rotWithShape="1">
          <a:gsLst>
            <a:gs pos="0">
              <a:srgbClr val="99CCFF"/>
            </a:gs>
            <a:gs pos="100000">
              <a:srgbClr val="465E75"/>
            </a:gs>
          </a:gsLst>
          <a:lin ang="0" scaled="1"/>
        </a:gra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90000" tIns="46800" rIns="90000" bIns="4680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Arial CE"/>
              <a:ea typeface="Arial CE"/>
              <a:cs typeface="Arial CE"/>
            </a:rPr>
            <a:t>Jaka część kwadracików jest koloru niebieskiego, żółtego, fioletowego?</a:t>
          </a:r>
        </a:p>
      </xdr:txBody>
    </xdr:sp>
    <xdr:clientData/>
  </xdr:twoCellAnchor>
  <xdr:twoCellAnchor editAs="oneCell">
    <xdr:from>
      <xdr:col>26</xdr:col>
      <xdr:colOff>0</xdr:colOff>
      <xdr:row>19</xdr:row>
      <xdr:rowOff>19050</xdr:rowOff>
    </xdr:from>
    <xdr:to>
      <xdr:col>31</xdr:col>
      <xdr:colOff>85725</xdr:colOff>
      <xdr:row>20</xdr:row>
      <xdr:rowOff>28575</xdr:rowOff>
    </xdr:to>
    <xdr:pic>
      <xdr:nvPicPr>
        <xdr:cNvPr id="8" name="CommandButton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10425" y="19050"/>
          <a:ext cx="1514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190500</xdr:colOff>
      <xdr:row>19</xdr:row>
      <xdr:rowOff>19050</xdr:rowOff>
    </xdr:from>
    <xdr:to>
      <xdr:col>25</xdr:col>
      <xdr:colOff>276225</xdr:colOff>
      <xdr:row>20</xdr:row>
      <xdr:rowOff>28575</xdr:rowOff>
    </xdr:to>
    <xdr:pic>
      <xdr:nvPicPr>
        <xdr:cNvPr id="9" name="CommandButton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9050"/>
          <a:ext cx="1514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9525</xdr:colOff>
      <xdr:row>38</xdr:row>
      <xdr:rowOff>457200</xdr:rowOff>
    </xdr:from>
    <xdr:to>
      <xdr:col>31</xdr:col>
      <xdr:colOff>85725</xdr:colOff>
      <xdr:row>39</xdr:row>
      <xdr:rowOff>333375</xdr:rowOff>
    </xdr:to>
    <xdr:pic>
      <xdr:nvPicPr>
        <xdr:cNvPr id="10" name="Zad2CommandButto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48450" y="4610100"/>
          <a:ext cx="20764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123825</xdr:colOff>
      <xdr:row>68</xdr:row>
      <xdr:rowOff>66675</xdr:rowOff>
    </xdr:from>
    <xdr:to>
      <xdr:col>22</xdr:col>
      <xdr:colOff>219075</xdr:colOff>
      <xdr:row>69</xdr:row>
      <xdr:rowOff>57150</xdr:rowOff>
    </xdr:to>
    <xdr:pic>
      <xdr:nvPicPr>
        <xdr:cNvPr id="1" name="K2Option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62915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68</xdr:row>
      <xdr:rowOff>66675</xdr:rowOff>
    </xdr:from>
    <xdr:to>
      <xdr:col>16</xdr:col>
      <xdr:colOff>95250</xdr:colOff>
      <xdr:row>69</xdr:row>
      <xdr:rowOff>57150</xdr:rowOff>
    </xdr:to>
    <xdr:pic>
      <xdr:nvPicPr>
        <xdr:cNvPr id="2" name="K1OptionButt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38425" y="462915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152400</xdr:colOff>
      <xdr:row>56</xdr:row>
      <xdr:rowOff>57150</xdr:rowOff>
    </xdr:from>
    <xdr:to>
      <xdr:col>28</xdr:col>
      <xdr:colOff>9525</xdr:colOff>
      <xdr:row>65</xdr:row>
      <xdr:rowOff>276225</xdr:rowOff>
    </xdr:to>
    <xdr:graphicFrame>
      <xdr:nvGraphicFramePr>
        <xdr:cNvPr id="3" name="Chart 12"/>
        <xdr:cNvGraphicFramePr/>
      </xdr:nvGraphicFramePr>
      <xdr:xfrm>
        <a:off x="3076575" y="1419225"/>
        <a:ext cx="4714875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85725</xdr:colOff>
      <xdr:row>58</xdr:row>
      <xdr:rowOff>0</xdr:rowOff>
    </xdr:from>
    <xdr:to>
      <xdr:col>4</xdr:col>
      <xdr:colOff>457200</xdr:colOff>
      <xdr:row>58</xdr:row>
      <xdr:rowOff>0</xdr:rowOff>
    </xdr:to>
    <xdr:sp>
      <xdr:nvSpPr>
        <xdr:cNvPr id="4" name="Line 13"/>
        <xdr:cNvSpPr>
          <a:spLocks/>
        </xdr:cNvSpPr>
      </xdr:nvSpPr>
      <xdr:spPr>
        <a:xfrm>
          <a:off x="904875" y="1895475"/>
          <a:ext cx="371475" cy="0"/>
        </a:xfrm>
        <a:prstGeom prst="line">
          <a:avLst/>
        </a:prstGeom>
        <a:noFill/>
        <a:ln w="19050" cmpd="sng">
          <a:solidFill>
            <a:srgbClr val="00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85725</xdr:colOff>
      <xdr:row>61</xdr:row>
      <xdr:rowOff>9525</xdr:rowOff>
    </xdr:from>
    <xdr:to>
      <xdr:col>4</xdr:col>
      <xdr:colOff>457200</xdr:colOff>
      <xdr:row>61</xdr:row>
      <xdr:rowOff>9525</xdr:rowOff>
    </xdr:to>
    <xdr:sp>
      <xdr:nvSpPr>
        <xdr:cNvPr id="5" name="Line 14"/>
        <xdr:cNvSpPr>
          <a:spLocks/>
        </xdr:cNvSpPr>
      </xdr:nvSpPr>
      <xdr:spPr>
        <a:xfrm>
          <a:off x="904875" y="2724150"/>
          <a:ext cx="371475" cy="0"/>
        </a:xfrm>
        <a:prstGeom prst="line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85725</xdr:colOff>
      <xdr:row>64</xdr:row>
      <xdr:rowOff>0</xdr:rowOff>
    </xdr:from>
    <xdr:to>
      <xdr:col>4</xdr:col>
      <xdr:colOff>457200</xdr:colOff>
      <xdr:row>64</xdr:row>
      <xdr:rowOff>0</xdr:rowOff>
    </xdr:to>
    <xdr:sp>
      <xdr:nvSpPr>
        <xdr:cNvPr id="6" name="kreska" hidden="1"/>
        <xdr:cNvSpPr>
          <a:spLocks/>
        </xdr:cNvSpPr>
      </xdr:nvSpPr>
      <xdr:spPr>
        <a:xfrm flipV="1">
          <a:off x="904875" y="3600450"/>
          <a:ext cx="371475" cy="0"/>
        </a:xfrm>
        <a:prstGeom prst="line">
          <a:avLst/>
        </a:prstGeom>
        <a:noFill/>
        <a:ln w="19050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</xdr:col>
      <xdr:colOff>247650</xdr:colOff>
      <xdr:row>53</xdr:row>
      <xdr:rowOff>66675</xdr:rowOff>
    </xdr:from>
    <xdr:to>
      <xdr:col>4</xdr:col>
      <xdr:colOff>66675</xdr:colOff>
      <xdr:row>56</xdr:row>
      <xdr:rowOff>76200</xdr:rowOff>
    </xdr:to>
    <xdr:pic>
      <xdr:nvPicPr>
        <xdr:cNvPr id="7" name="Picture 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7650" y="742950"/>
          <a:ext cx="638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571500</xdr:colOff>
      <xdr:row>51</xdr:row>
      <xdr:rowOff>152400</xdr:rowOff>
    </xdr:from>
    <xdr:to>
      <xdr:col>17</xdr:col>
      <xdr:colOff>257175</xdr:colOff>
      <xdr:row>53</xdr:row>
      <xdr:rowOff>180975</xdr:rowOff>
    </xdr:to>
    <xdr:sp textlink="$M$52">
      <xdr:nvSpPr>
        <xdr:cNvPr id="8" name="Ramka"/>
        <xdr:cNvSpPr>
          <a:spLocks/>
        </xdr:cNvSpPr>
      </xdr:nvSpPr>
      <xdr:spPr>
        <a:xfrm>
          <a:off x="571500" y="152400"/>
          <a:ext cx="4324350" cy="704850"/>
        </a:xfrm>
        <a:prstGeom prst="cloudCallout">
          <a:avLst>
            <a:gd name="adj1" fmla="val -50000"/>
            <a:gd name="adj2" fmla="val 44666"/>
          </a:avLst>
        </a:prstGeom>
        <a:gradFill rotWithShape="1">
          <a:gsLst>
            <a:gs pos="0">
              <a:srgbClr val="99CCFF"/>
            </a:gs>
            <a:gs pos="100000">
              <a:srgbClr val="465E75"/>
            </a:gs>
          </a:gsLst>
          <a:lin ang="0" scaled="1"/>
        </a:gra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90000" tIns="46800" rIns="90000" bIns="4680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Arial CE"/>
              <a:ea typeface="Arial CE"/>
              <a:cs typeface="Arial CE"/>
            </a:rPr>
            <a:t>Jaka część figury jest koloru:</a:t>
          </a:r>
        </a:p>
      </xdr:txBody>
    </xdr:sp>
    <xdr:clientData/>
  </xdr:twoCellAnchor>
  <xdr:twoCellAnchor editAs="oneCell">
    <xdr:from>
      <xdr:col>26</xdr:col>
      <xdr:colOff>0</xdr:colOff>
      <xdr:row>51</xdr:row>
      <xdr:rowOff>19050</xdr:rowOff>
    </xdr:from>
    <xdr:to>
      <xdr:col>31</xdr:col>
      <xdr:colOff>85725</xdr:colOff>
      <xdr:row>51</xdr:row>
      <xdr:rowOff>371475</xdr:rowOff>
    </xdr:to>
    <xdr:pic>
      <xdr:nvPicPr>
        <xdr:cNvPr id="9" name="CommandButton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10425" y="19050"/>
          <a:ext cx="1514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190500</xdr:colOff>
      <xdr:row>51</xdr:row>
      <xdr:rowOff>19050</xdr:rowOff>
    </xdr:from>
    <xdr:to>
      <xdr:col>25</xdr:col>
      <xdr:colOff>276225</xdr:colOff>
      <xdr:row>51</xdr:row>
      <xdr:rowOff>371475</xdr:rowOff>
    </xdr:to>
    <xdr:pic>
      <xdr:nvPicPr>
        <xdr:cNvPr id="10" name="CommandButton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86425" y="19050"/>
          <a:ext cx="1514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9525</xdr:colOff>
      <xdr:row>68</xdr:row>
      <xdr:rowOff>47625</xdr:rowOff>
    </xdr:from>
    <xdr:to>
      <xdr:col>31</xdr:col>
      <xdr:colOff>85725</xdr:colOff>
      <xdr:row>69</xdr:row>
      <xdr:rowOff>85725</xdr:rowOff>
    </xdr:to>
    <xdr:pic>
      <xdr:nvPicPr>
        <xdr:cNvPr id="11" name="Zad4CommandButton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48450" y="4610100"/>
          <a:ext cx="20764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142875</xdr:colOff>
      <xdr:row>65</xdr:row>
      <xdr:rowOff>152400</xdr:rowOff>
    </xdr:from>
    <xdr:to>
      <xdr:col>28</xdr:col>
      <xdr:colOff>76200</xdr:colOff>
      <xdr:row>65</xdr:row>
      <xdr:rowOff>152400</xdr:rowOff>
    </xdr:to>
    <xdr:sp>
      <xdr:nvSpPr>
        <xdr:cNvPr id="12" name="Line 36"/>
        <xdr:cNvSpPr>
          <a:spLocks/>
        </xdr:cNvSpPr>
      </xdr:nvSpPr>
      <xdr:spPr>
        <a:xfrm>
          <a:off x="3067050" y="4038600"/>
          <a:ext cx="4791075" cy="0"/>
        </a:xfrm>
        <a:prstGeom prst="line">
          <a:avLst/>
        </a:prstGeom>
        <a:noFill/>
        <a:ln w="28575" cmpd="sng">
          <a:solidFill>
            <a:srgbClr val="6666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46</xdr:row>
      <xdr:rowOff>9525</xdr:rowOff>
    </xdr:from>
    <xdr:to>
      <xdr:col>4</xdr:col>
      <xdr:colOff>476250</xdr:colOff>
      <xdr:row>46</xdr:row>
      <xdr:rowOff>9525</xdr:rowOff>
    </xdr:to>
    <xdr:sp>
      <xdr:nvSpPr>
        <xdr:cNvPr id="1" name="Line 8"/>
        <xdr:cNvSpPr>
          <a:spLocks/>
        </xdr:cNvSpPr>
      </xdr:nvSpPr>
      <xdr:spPr>
        <a:xfrm>
          <a:off x="895350" y="2876550"/>
          <a:ext cx="400050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28575</xdr:colOff>
      <xdr:row>40</xdr:row>
      <xdr:rowOff>1181100</xdr:rowOff>
    </xdr:from>
    <xdr:to>
      <xdr:col>4</xdr:col>
      <xdr:colOff>495300</xdr:colOff>
      <xdr:row>41</xdr:row>
      <xdr:rowOff>114300</xdr:rowOff>
    </xdr:to>
    <xdr:sp>
      <xdr:nvSpPr>
        <xdr:cNvPr id="2" name="AutoShape 9"/>
        <xdr:cNvSpPr>
          <a:spLocks/>
        </xdr:cNvSpPr>
      </xdr:nvSpPr>
      <xdr:spPr>
        <a:xfrm>
          <a:off x="847725" y="1181100"/>
          <a:ext cx="466725" cy="447675"/>
        </a:xfrm>
        <a:prstGeom prst="star5">
          <a:avLst/>
        </a:prstGeom>
        <a:solidFill>
          <a:srgbClr val="00FF00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</xdr:col>
      <xdr:colOff>247650</xdr:colOff>
      <xdr:row>46</xdr:row>
      <xdr:rowOff>28575</xdr:rowOff>
    </xdr:from>
    <xdr:to>
      <xdr:col>9</xdr:col>
      <xdr:colOff>200025</xdr:colOff>
      <xdr:row>49</xdr:row>
      <xdr:rowOff>95250</xdr:rowOff>
    </xdr:to>
    <xdr:pic>
      <xdr:nvPicPr>
        <xdr:cNvPr id="3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2895600"/>
          <a:ext cx="6286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76200</xdr:colOff>
      <xdr:row>40</xdr:row>
      <xdr:rowOff>419100</xdr:rowOff>
    </xdr:from>
    <xdr:to>
      <xdr:col>17</xdr:col>
      <xdr:colOff>9525</xdr:colOff>
      <xdr:row>41</xdr:row>
      <xdr:rowOff>38100</xdr:rowOff>
    </xdr:to>
    <xdr:sp textlink="$R$42">
      <xdr:nvSpPr>
        <xdr:cNvPr id="4" name="Ramka"/>
        <xdr:cNvSpPr>
          <a:spLocks/>
        </xdr:cNvSpPr>
      </xdr:nvSpPr>
      <xdr:spPr>
        <a:xfrm>
          <a:off x="2066925" y="419100"/>
          <a:ext cx="2581275" cy="1133475"/>
        </a:xfrm>
        <a:prstGeom prst="cloudCallout">
          <a:avLst>
            <a:gd name="adj1" fmla="val -40254"/>
            <a:gd name="adj2" fmla="val 163444"/>
          </a:avLst>
        </a:prstGeom>
        <a:gradFill rotWithShape="1">
          <a:gsLst>
            <a:gs pos="0">
              <a:srgbClr val="99CCFF"/>
            </a:gs>
            <a:gs pos="100000">
              <a:srgbClr val="465E75"/>
            </a:gs>
          </a:gsLst>
          <a:lin ang="0" scaled="1"/>
        </a:gra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90000" tIns="46800" rIns="90000" bIns="4680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Arial CE"/>
              <a:ea typeface="Arial CE"/>
              <a:cs typeface="Arial CE"/>
            </a:rPr>
            <a:t>Jaką część figury zamalowano?</a:t>
          </a:r>
        </a:p>
      </xdr:txBody>
    </xdr:sp>
    <xdr:clientData/>
  </xdr:twoCellAnchor>
  <xdr:twoCellAnchor editAs="oneCell">
    <xdr:from>
      <xdr:col>26</xdr:col>
      <xdr:colOff>0</xdr:colOff>
      <xdr:row>40</xdr:row>
      <xdr:rowOff>19050</xdr:rowOff>
    </xdr:from>
    <xdr:to>
      <xdr:col>31</xdr:col>
      <xdr:colOff>85725</xdr:colOff>
      <xdr:row>40</xdr:row>
      <xdr:rowOff>371475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10425" y="19050"/>
          <a:ext cx="1514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190500</xdr:colOff>
      <xdr:row>40</xdr:row>
      <xdr:rowOff>19050</xdr:rowOff>
    </xdr:from>
    <xdr:to>
      <xdr:col>25</xdr:col>
      <xdr:colOff>276225</xdr:colOff>
      <xdr:row>40</xdr:row>
      <xdr:rowOff>371475</xdr:rowOff>
    </xdr:to>
    <xdr:pic>
      <xdr:nvPicPr>
        <xdr:cNvPr id="6" name="CommandButton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9050"/>
          <a:ext cx="1514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9525</xdr:colOff>
      <xdr:row>51</xdr:row>
      <xdr:rowOff>257175</xdr:rowOff>
    </xdr:from>
    <xdr:to>
      <xdr:col>31</xdr:col>
      <xdr:colOff>85725</xdr:colOff>
      <xdr:row>52</xdr:row>
      <xdr:rowOff>133350</xdr:rowOff>
    </xdr:to>
    <xdr:pic>
      <xdr:nvPicPr>
        <xdr:cNvPr id="7" name="Zad3CommandButto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48450" y="4619625"/>
          <a:ext cx="20764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46</xdr:row>
      <xdr:rowOff>114300</xdr:rowOff>
    </xdr:from>
    <xdr:to>
      <xdr:col>1</xdr:col>
      <xdr:colOff>447675</xdr:colOff>
      <xdr:row>47</xdr:row>
      <xdr:rowOff>342900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314575"/>
          <a:ext cx="638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257175</xdr:colOff>
      <xdr:row>44</xdr:row>
      <xdr:rowOff>276225</xdr:rowOff>
    </xdr:from>
    <xdr:to>
      <xdr:col>16</xdr:col>
      <xdr:colOff>85725</xdr:colOff>
      <xdr:row>50</xdr:row>
      <xdr:rowOff>76200</xdr:rowOff>
    </xdr:to>
    <xdr:graphicFrame>
      <xdr:nvGraphicFramePr>
        <xdr:cNvPr id="2" name="Chart 2"/>
        <xdr:cNvGraphicFramePr/>
      </xdr:nvGraphicFramePr>
      <xdr:xfrm>
        <a:off x="5838825" y="1285875"/>
        <a:ext cx="24098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123825</xdr:colOff>
      <xdr:row>50</xdr:row>
      <xdr:rowOff>381000</xdr:rowOff>
    </xdr:from>
    <xdr:to>
      <xdr:col>2</xdr:col>
      <xdr:colOff>581025</xdr:colOff>
      <xdr:row>51</xdr:row>
      <xdr:rowOff>0</xdr:rowOff>
    </xdr:to>
    <xdr:sp>
      <xdr:nvSpPr>
        <xdr:cNvPr id="3" name="Line 3"/>
        <xdr:cNvSpPr>
          <a:spLocks/>
        </xdr:cNvSpPr>
      </xdr:nvSpPr>
      <xdr:spPr>
        <a:xfrm>
          <a:off x="1314450" y="4505325"/>
          <a:ext cx="466725" cy="952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123825</xdr:colOff>
      <xdr:row>51</xdr:row>
      <xdr:rowOff>9525</xdr:rowOff>
    </xdr:from>
    <xdr:to>
      <xdr:col>4</xdr:col>
      <xdr:colOff>571500</xdr:colOff>
      <xdr:row>51</xdr:row>
      <xdr:rowOff>9525</xdr:rowOff>
    </xdr:to>
    <xdr:sp>
      <xdr:nvSpPr>
        <xdr:cNvPr id="4" name="Line 4"/>
        <xdr:cNvSpPr>
          <a:spLocks/>
        </xdr:cNvSpPr>
      </xdr:nvSpPr>
      <xdr:spPr>
        <a:xfrm>
          <a:off x="2705100" y="4524375"/>
          <a:ext cx="457200" cy="0"/>
        </a:xfrm>
        <a:prstGeom prst="line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123825</xdr:colOff>
      <xdr:row>51</xdr:row>
      <xdr:rowOff>9525</xdr:rowOff>
    </xdr:from>
    <xdr:to>
      <xdr:col>8</xdr:col>
      <xdr:colOff>600075</xdr:colOff>
      <xdr:row>51</xdr:row>
      <xdr:rowOff>9525</xdr:rowOff>
    </xdr:to>
    <xdr:sp>
      <xdr:nvSpPr>
        <xdr:cNvPr id="5" name="Line 5"/>
        <xdr:cNvSpPr>
          <a:spLocks/>
        </xdr:cNvSpPr>
      </xdr:nvSpPr>
      <xdr:spPr>
        <a:xfrm>
          <a:off x="4191000" y="4524375"/>
          <a:ext cx="476250" cy="0"/>
        </a:xfrm>
        <a:prstGeom prst="line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152400</xdr:colOff>
      <xdr:row>44</xdr:row>
      <xdr:rowOff>28575</xdr:rowOff>
    </xdr:from>
    <xdr:to>
      <xdr:col>3</xdr:col>
      <xdr:colOff>561975</xdr:colOff>
      <xdr:row>45</xdr:row>
      <xdr:rowOff>266700</xdr:rowOff>
    </xdr:to>
    <xdr:sp textlink="$B$53">
      <xdr:nvSpPr>
        <xdr:cNvPr id="6" name="Ramka"/>
        <xdr:cNvSpPr>
          <a:spLocks/>
        </xdr:cNvSpPr>
      </xdr:nvSpPr>
      <xdr:spPr>
        <a:xfrm>
          <a:off x="152400" y="1038225"/>
          <a:ext cx="2305050" cy="619125"/>
        </a:xfrm>
        <a:prstGeom prst="cloudCallout">
          <a:avLst>
            <a:gd name="adj1" fmla="val -33962"/>
            <a:gd name="adj2" fmla="val 174615"/>
          </a:avLst>
        </a:prstGeom>
        <a:gradFill rotWithShape="1">
          <a:gsLst>
            <a:gs pos="0">
              <a:srgbClr val="99CCFF"/>
            </a:gs>
            <a:gs pos="100000">
              <a:srgbClr val="465E75"/>
            </a:gs>
          </a:gsLst>
          <a:lin ang="0" scaled="1"/>
        </a:gra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15</xdr:col>
      <xdr:colOff>76200</xdr:colOff>
      <xdr:row>40</xdr:row>
      <xdr:rowOff>142875</xdr:rowOff>
    </xdr:from>
    <xdr:to>
      <xdr:col>15</xdr:col>
      <xdr:colOff>581025</xdr:colOff>
      <xdr:row>40</xdr:row>
      <xdr:rowOff>266700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81900" y="142875"/>
          <a:ext cx="504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314325</xdr:colOff>
      <xdr:row>40</xdr:row>
      <xdr:rowOff>19050</xdr:rowOff>
    </xdr:from>
    <xdr:to>
      <xdr:col>17</xdr:col>
      <xdr:colOff>85725</xdr:colOff>
      <xdr:row>41</xdr:row>
      <xdr:rowOff>95250</xdr:rowOff>
    </xdr:to>
    <xdr:pic>
      <xdr:nvPicPr>
        <xdr:cNvPr id="8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62800" y="19050"/>
          <a:ext cx="1514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40</xdr:row>
      <xdr:rowOff>19050</xdr:rowOff>
    </xdr:from>
    <xdr:to>
      <xdr:col>14</xdr:col>
      <xdr:colOff>314325</xdr:colOff>
      <xdr:row>41</xdr:row>
      <xdr:rowOff>95250</xdr:rowOff>
    </xdr:to>
    <xdr:pic>
      <xdr:nvPicPr>
        <xdr:cNvPr id="9" name="CommandButton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657850" y="19050"/>
          <a:ext cx="1504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419100</xdr:colOff>
      <xdr:row>51</xdr:row>
      <xdr:rowOff>95250</xdr:rowOff>
    </xdr:from>
    <xdr:to>
      <xdr:col>17</xdr:col>
      <xdr:colOff>85725</xdr:colOff>
      <xdr:row>52</xdr:row>
      <xdr:rowOff>57150</xdr:rowOff>
    </xdr:to>
    <xdr:pic>
      <xdr:nvPicPr>
        <xdr:cNvPr id="10" name="Zad3CommandButto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10350" y="4610100"/>
          <a:ext cx="20669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771525</xdr:colOff>
      <xdr:row>46</xdr:row>
      <xdr:rowOff>247650</xdr:rowOff>
    </xdr:from>
    <xdr:to>
      <xdr:col>3</xdr:col>
      <xdr:colOff>190500</xdr:colOff>
      <xdr:row>46</xdr:row>
      <xdr:rowOff>457200</xdr:rowOff>
    </xdr:to>
    <xdr:sp textlink="$C$47">
      <xdr:nvSpPr>
        <xdr:cNvPr id="11" name="TextBox 24"/>
        <xdr:cNvSpPr txBox="1">
          <a:spLocks noChangeArrowheads="1"/>
        </xdr:cNvSpPr>
      </xdr:nvSpPr>
      <xdr:spPr>
        <a:xfrm>
          <a:off x="1133475" y="2447925"/>
          <a:ext cx="952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fbaea67-7288-4a25-aa76-7198fb2b9eef}" type="TxLink">
            <a:rPr lang="en-US" cap="none" sz="1200" b="1" i="0" u="none" baseline="0">
              <a:solidFill>
                <a:srgbClr val="3366FF"/>
              </a:solidFill>
              <a:latin typeface="Arial CE"/>
              <a:ea typeface="Arial CE"/>
              <a:cs typeface="Arial CE"/>
            </a:rPr>
            <a:t>niebieski</a:t>
          </a:fld>
        </a:p>
      </xdr:txBody>
    </xdr:sp>
    <xdr:clientData/>
  </xdr:twoCellAnchor>
  <xdr:twoCellAnchor>
    <xdr:from>
      <xdr:col>8</xdr:col>
      <xdr:colOff>9525</xdr:colOff>
      <xdr:row>46</xdr:row>
      <xdr:rowOff>228600</xdr:rowOff>
    </xdr:from>
    <xdr:to>
      <xdr:col>9</xdr:col>
      <xdr:colOff>76200</xdr:colOff>
      <xdr:row>46</xdr:row>
      <xdr:rowOff>438150</xdr:rowOff>
    </xdr:to>
    <xdr:sp textlink="$I$47">
      <xdr:nvSpPr>
        <xdr:cNvPr id="12" name="TextBox 25"/>
        <xdr:cNvSpPr txBox="1">
          <a:spLocks noChangeArrowheads="1"/>
        </xdr:cNvSpPr>
      </xdr:nvSpPr>
      <xdr:spPr>
        <a:xfrm>
          <a:off x="4076700" y="2428875"/>
          <a:ext cx="771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59fbe23-7789-4bd4-bfb3-8921207721e6}" type="TxLink">
            <a:rPr lang="en-US" cap="none" sz="1200" b="1" i="0" u="none" baseline="0">
              <a:solidFill>
                <a:srgbClr val="339966"/>
              </a:solidFill>
              <a:latin typeface="Arial CE"/>
              <a:ea typeface="Arial CE"/>
              <a:cs typeface="Arial CE"/>
            </a:rPr>
            <a:t>zielony</a:t>
          </a:fld>
        </a:p>
      </xdr:txBody>
    </xdr:sp>
    <xdr:clientData/>
  </xdr:twoCellAnchor>
  <xdr:twoCellAnchor>
    <xdr:from>
      <xdr:col>3</xdr:col>
      <xdr:colOff>628650</xdr:colOff>
      <xdr:row>46</xdr:row>
      <xdr:rowOff>238125</xdr:rowOff>
    </xdr:from>
    <xdr:to>
      <xdr:col>6</xdr:col>
      <xdr:colOff>9525</xdr:colOff>
      <xdr:row>46</xdr:row>
      <xdr:rowOff>447675</xdr:rowOff>
    </xdr:to>
    <xdr:sp textlink="$E$47">
      <xdr:nvSpPr>
        <xdr:cNvPr id="13" name="TextBox 26"/>
        <xdr:cNvSpPr txBox="1">
          <a:spLocks noChangeArrowheads="1"/>
        </xdr:cNvSpPr>
      </xdr:nvSpPr>
      <xdr:spPr>
        <a:xfrm>
          <a:off x="2524125" y="2438400"/>
          <a:ext cx="876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adbc3ca-8670-4928-b0aa-77fe9acc0ce7}" type="TxLink">
            <a:rPr lang="en-US" cap="none" sz="1200" b="1" i="0" u="none" baseline="0">
              <a:solidFill>
                <a:srgbClr val="CC99FF"/>
              </a:solidFill>
              <a:latin typeface="Arial CE"/>
              <a:ea typeface="Arial CE"/>
              <a:cs typeface="Arial CE"/>
            </a:rPr>
            <a:t>fioletowy</a:t>
          </a:fld>
        </a:p>
      </xdr:txBody>
    </xdr:sp>
    <xdr:clientData/>
  </xdr:twoCellAnchor>
  <xdr:twoCellAnchor>
    <xdr:from>
      <xdr:col>1</xdr:col>
      <xdr:colOff>600075</xdr:colOff>
      <xdr:row>49</xdr:row>
      <xdr:rowOff>57150</xdr:rowOff>
    </xdr:from>
    <xdr:to>
      <xdr:col>3</xdr:col>
      <xdr:colOff>285750</xdr:colOff>
      <xdr:row>50</xdr:row>
      <xdr:rowOff>0</xdr:rowOff>
    </xdr:to>
    <xdr:sp textlink="$C$50">
      <xdr:nvSpPr>
        <xdr:cNvPr id="14" name="TextBox 29"/>
        <xdr:cNvSpPr txBox="1">
          <a:spLocks noChangeArrowheads="1"/>
        </xdr:cNvSpPr>
      </xdr:nvSpPr>
      <xdr:spPr>
        <a:xfrm>
          <a:off x="962025" y="3914775"/>
          <a:ext cx="1219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bc65e11-74b1-4917-a378-4b8c69bf3480}" type="TxLink">
            <a:rPr lang="en-US" cap="none" sz="1200" b="1" i="0" u="none" baseline="0">
              <a:solidFill>
                <a:srgbClr val="3366FF"/>
              </a:solidFill>
              <a:latin typeface="Arial CE"/>
              <a:ea typeface="Arial CE"/>
              <a:cs typeface="Arial CE"/>
            </a:rPr>
            <a:t>niebieskiego</a:t>
          </a:fld>
        </a:p>
      </xdr:txBody>
    </xdr:sp>
    <xdr:clientData/>
  </xdr:twoCellAnchor>
  <xdr:twoCellAnchor>
    <xdr:from>
      <xdr:col>3</xdr:col>
      <xdr:colOff>533400</xdr:colOff>
      <xdr:row>49</xdr:row>
      <xdr:rowOff>57150</xdr:rowOff>
    </xdr:from>
    <xdr:to>
      <xdr:col>6</xdr:col>
      <xdr:colOff>200025</xdr:colOff>
      <xdr:row>50</xdr:row>
      <xdr:rowOff>0</xdr:rowOff>
    </xdr:to>
    <xdr:sp textlink="$E$50">
      <xdr:nvSpPr>
        <xdr:cNvPr id="15" name="TextBox 30"/>
        <xdr:cNvSpPr txBox="1">
          <a:spLocks noChangeArrowheads="1"/>
        </xdr:cNvSpPr>
      </xdr:nvSpPr>
      <xdr:spPr>
        <a:xfrm>
          <a:off x="2428875" y="3914775"/>
          <a:ext cx="1162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20a4931-40ad-49a2-8737-76227c8fa971}" type="TxLink">
            <a:rPr lang="en-US" cap="none" sz="1200" b="1" i="0" u="none" baseline="0">
              <a:solidFill>
                <a:srgbClr val="CC99FF"/>
              </a:solidFill>
              <a:latin typeface="Arial CE"/>
              <a:ea typeface="Arial CE"/>
              <a:cs typeface="Arial CE"/>
            </a:rPr>
            <a:t>fioletowego</a:t>
          </a:fld>
        </a:p>
      </xdr:txBody>
    </xdr:sp>
    <xdr:clientData/>
  </xdr:twoCellAnchor>
  <xdr:twoCellAnchor>
    <xdr:from>
      <xdr:col>6</xdr:col>
      <xdr:colOff>600075</xdr:colOff>
      <xdr:row>49</xdr:row>
      <xdr:rowOff>66675</xdr:rowOff>
    </xdr:from>
    <xdr:to>
      <xdr:col>9</xdr:col>
      <xdr:colOff>123825</xdr:colOff>
      <xdr:row>50</xdr:row>
      <xdr:rowOff>9525</xdr:rowOff>
    </xdr:to>
    <xdr:sp textlink="$I$50">
      <xdr:nvSpPr>
        <xdr:cNvPr id="16" name="TextBox 31"/>
        <xdr:cNvSpPr txBox="1">
          <a:spLocks noChangeArrowheads="1"/>
        </xdr:cNvSpPr>
      </xdr:nvSpPr>
      <xdr:spPr>
        <a:xfrm>
          <a:off x="3990975" y="3924300"/>
          <a:ext cx="904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fd92a8d-9816-468f-bb4c-7c09c4d5ba59}" type="TxLink">
            <a:rPr lang="en-US" cap="none" sz="1200" b="1" i="0" u="none" baseline="0">
              <a:solidFill>
                <a:srgbClr val="339966"/>
              </a:solidFill>
              <a:latin typeface="Arial CE"/>
              <a:ea typeface="Arial CE"/>
              <a:cs typeface="Arial CE"/>
            </a:rPr>
            <a:t>zielonego</a:t>
          </a:fld>
        </a:p>
      </xdr:txBody>
    </xdr:sp>
    <xdr:clientData/>
  </xdr:twoCellAnchor>
  <xdr:twoCellAnchor>
    <xdr:from>
      <xdr:col>11</xdr:col>
      <xdr:colOff>47625</xdr:colOff>
      <xdr:row>49</xdr:row>
      <xdr:rowOff>104775</xdr:rowOff>
    </xdr:from>
    <xdr:to>
      <xdr:col>16</xdr:col>
      <xdr:colOff>161925</xdr:colOff>
      <xdr:row>49</xdr:row>
      <xdr:rowOff>104775</xdr:rowOff>
    </xdr:to>
    <xdr:sp>
      <xdr:nvSpPr>
        <xdr:cNvPr id="17" name="Line 22"/>
        <xdr:cNvSpPr>
          <a:spLocks/>
        </xdr:cNvSpPr>
      </xdr:nvSpPr>
      <xdr:spPr>
        <a:xfrm flipV="1">
          <a:off x="5629275" y="3962400"/>
          <a:ext cx="2695575" cy="0"/>
        </a:xfrm>
        <a:prstGeom prst="line">
          <a:avLst/>
        </a:prstGeom>
        <a:noFill/>
        <a:ln w="28575" cmpd="sng">
          <a:solidFill>
            <a:srgbClr val="6666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0.49175</cdr:x>
      <cdr:y>0.48</cdr:y>
    </cdr:from>
    <cdr:to>
      <cdr:x>0.51</cdr:x>
      <cdr:y>0.4945</cdr:y>
    </cdr:to>
    <cdr:sp>
      <cdr:nvSpPr>
        <cdr:cNvPr id="1" name="TextBox 1"/>
        <cdr:cNvSpPr txBox="1">
          <a:spLocks noChangeArrowheads="1"/>
        </cdr:cNvSpPr>
      </cdr:nvSpPr>
      <cdr:spPr>
        <a:xfrm>
          <a:off x="1457325" y="1619250"/>
          <a:ext cx="57150" cy="47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6</xdr:row>
      <xdr:rowOff>85725</xdr:rowOff>
    </xdr:from>
    <xdr:to>
      <xdr:col>6</xdr:col>
      <xdr:colOff>333375</xdr:colOff>
      <xdr:row>8</xdr:row>
      <xdr:rowOff>133350</xdr:rowOff>
    </xdr:to>
    <xdr:pic>
      <xdr:nvPicPr>
        <xdr:cNvPr id="1" name="MSpin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095375"/>
          <a:ext cx="323850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4</xdr:col>
      <xdr:colOff>0</xdr:colOff>
      <xdr:row>8</xdr:row>
      <xdr:rowOff>247650</xdr:rowOff>
    </xdr:from>
    <xdr:to>
      <xdr:col>4</xdr:col>
      <xdr:colOff>323850</xdr:colOff>
      <xdr:row>10</xdr:row>
      <xdr:rowOff>104775</xdr:rowOff>
    </xdr:to>
    <xdr:pic>
      <xdr:nvPicPr>
        <xdr:cNvPr id="2" name="LSpinButt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90725" y="1647825"/>
          <a:ext cx="3238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609600</xdr:colOff>
      <xdr:row>5</xdr:row>
      <xdr:rowOff>19050</xdr:rowOff>
    </xdr:from>
    <xdr:to>
      <xdr:col>14</xdr:col>
      <xdr:colOff>533400</xdr:colOff>
      <xdr:row>18</xdr:row>
      <xdr:rowOff>76200</xdr:rowOff>
    </xdr:to>
    <xdr:graphicFrame>
      <xdr:nvGraphicFramePr>
        <xdr:cNvPr id="3" name="Chart 8"/>
        <xdr:cNvGraphicFramePr/>
      </xdr:nvGraphicFramePr>
      <xdr:xfrm>
        <a:off x="4543425" y="847725"/>
        <a:ext cx="2981325" cy="3390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133350</xdr:colOff>
      <xdr:row>15</xdr:row>
      <xdr:rowOff>228600</xdr:rowOff>
    </xdr:from>
    <xdr:to>
      <xdr:col>6</xdr:col>
      <xdr:colOff>485775</xdr:colOff>
      <xdr:row>15</xdr:row>
      <xdr:rowOff>228600</xdr:rowOff>
    </xdr:to>
    <xdr:sp>
      <xdr:nvSpPr>
        <xdr:cNvPr id="4" name="Line 19"/>
        <xdr:cNvSpPr>
          <a:spLocks/>
        </xdr:cNvSpPr>
      </xdr:nvSpPr>
      <xdr:spPr>
        <a:xfrm>
          <a:off x="2800350" y="3771900"/>
          <a:ext cx="361950" cy="0"/>
        </a:xfrm>
        <a:prstGeom prst="line">
          <a:avLst/>
        </a:prstGeom>
        <a:noFill/>
        <a:ln w="222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</xdr:col>
      <xdr:colOff>0</xdr:colOff>
      <xdr:row>15</xdr:row>
      <xdr:rowOff>38100</xdr:rowOff>
    </xdr:from>
    <xdr:to>
      <xdr:col>2</xdr:col>
      <xdr:colOff>628650</xdr:colOff>
      <xdr:row>18</xdr:row>
      <xdr:rowOff>114300</xdr:rowOff>
    </xdr:to>
    <xdr:pic>
      <xdr:nvPicPr>
        <xdr:cNvPr id="5" name="Picture 4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8650" y="3581400"/>
          <a:ext cx="6286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409575</xdr:colOff>
      <xdr:row>11</xdr:row>
      <xdr:rowOff>600075</xdr:rowOff>
    </xdr:from>
    <xdr:to>
      <xdr:col>3</xdr:col>
      <xdr:colOff>304800</xdr:colOff>
      <xdr:row>13</xdr:row>
      <xdr:rowOff>85725</xdr:rowOff>
    </xdr:to>
    <xdr:sp>
      <xdr:nvSpPr>
        <xdr:cNvPr id="6" name="AutoShape 47"/>
        <xdr:cNvSpPr>
          <a:spLocks/>
        </xdr:cNvSpPr>
      </xdr:nvSpPr>
      <xdr:spPr>
        <a:xfrm>
          <a:off x="1038225" y="2752725"/>
          <a:ext cx="600075" cy="542925"/>
        </a:xfrm>
        <a:prstGeom prst="cloudCallout">
          <a:avLst>
            <a:gd name="adj1" fmla="val -53634"/>
            <a:gd name="adj2" fmla="val 135962"/>
          </a:avLst>
        </a:prstGeom>
        <a:gradFill rotWithShape="1">
          <a:gsLst>
            <a:gs pos="0">
              <a:srgbClr val="99CCFF"/>
            </a:gs>
            <a:gs pos="100000">
              <a:srgbClr val="465E75"/>
            </a:gs>
          </a:gsLst>
          <a:lin ang="0" scaled="1"/>
        </a:gra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333399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 editAs="oneCell">
    <xdr:from>
      <xdr:col>14</xdr:col>
      <xdr:colOff>209550</xdr:colOff>
      <xdr:row>0</xdr:row>
      <xdr:rowOff>19050</xdr:rowOff>
    </xdr:from>
    <xdr:to>
      <xdr:col>16</xdr:col>
      <xdr:colOff>352425</xdr:colOff>
      <xdr:row>2</xdr:row>
      <xdr:rowOff>66675</xdr:rowOff>
    </xdr:to>
    <xdr:pic>
      <xdr:nvPicPr>
        <xdr:cNvPr id="7" name="Command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00900" y="19050"/>
          <a:ext cx="14859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0</xdr:row>
      <xdr:rowOff>19050</xdr:rowOff>
    </xdr:from>
    <xdr:to>
      <xdr:col>14</xdr:col>
      <xdr:colOff>209550</xdr:colOff>
      <xdr:row>2</xdr:row>
      <xdr:rowOff>66675</xdr:rowOff>
    </xdr:to>
    <xdr:pic>
      <xdr:nvPicPr>
        <xdr:cNvPr id="8" name="CommandButton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86425" y="19050"/>
          <a:ext cx="1514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371475</xdr:colOff>
      <xdr:row>5</xdr:row>
      <xdr:rowOff>133350</xdr:rowOff>
    </xdr:from>
    <xdr:to>
      <xdr:col>8</xdr:col>
      <xdr:colOff>428625</xdr:colOff>
      <xdr:row>7</xdr:row>
      <xdr:rowOff>66675</xdr:rowOff>
    </xdr:to>
    <xdr:pic>
      <xdr:nvPicPr>
        <xdr:cNvPr id="9" name="Picture 8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038475" y="962025"/>
          <a:ext cx="666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8</xdr:row>
      <xdr:rowOff>142875</xdr:rowOff>
    </xdr:from>
    <xdr:to>
      <xdr:col>6</xdr:col>
      <xdr:colOff>361950</xdr:colOff>
      <xdr:row>9</xdr:row>
      <xdr:rowOff>66675</xdr:rowOff>
    </xdr:to>
    <xdr:pic>
      <xdr:nvPicPr>
        <xdr:cNvPr id="10" name="Picture 8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62200" y="1543050"/>
          <a:ext cx="666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8</xdr:row>
      <xdr:rowOff>0</xdr:rowOff>
    </xdr:from>
    <xdr:to>
      <xdr:col>4</xdr:col>
      <xdr:colOff>466725</xdr:colOff>
      <xdr:row>8</xdr:row>
      <xdr:rowOff>9525</xdr:rowOff>
    </xdr:to>
    <xdr:sp>
      <xdr:nvSpPr>
        <xdr:cNvPr id="1" name="Line 2"/>
        <xdr:cNvSpPr>
          <a:spLocks/>
        </xdr:cNvSpPr>
      </xdr:nvSpPr>
      <xdr:spPr>
        <a:xfrm>
          <a:off x="904875" y="1885950"/>
          <a:ext cx="381000" cy="952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95250</xdr:colOff>
      <xdr:row>14</xdr:row>
      <xdr:rowOff>0</xdr:rowOff>
    </xdr:from>
    <xdr:to>
      <xdr:col>4</xdr:col>
      <xdr:colOff>466725</xdr:colOff>
      <xdr:row>14</xdr:row>
      <xdr:rowOff>9525</xdr:rowOff>
    </xdr:to>
    <xdr:sp>
      <xdr:nvSpPr>
        <xdr:cNvPr id="2" name="Line 3"/>
        <xdr:cNvSpPr>
          <a:spLocks/>
        </xdr:cNvSpPr>
      </xdr:nvSpPr>
      <xdr:spPr>
        <a:xfrm>
          <a:off x="914400" y="3867150"/>
          <a:ext cx="371475" cy="9525"/>
        </a:xfrm>
        <a:prstGeom prst="line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95250</xdr:colOff>
      <xdr:row>11</xdr:row>
      <xdr:rowOff>0</xdr:rowOff>
    </xdr:from>
    <xdr:to>
      <xdr:col>4</xdr:col>
      <xdr:colOff>466725</xdr:colOff>
      <xdr:row>11</xdr:row>
      <xdr:rowOff>9525</xdr:rowOff>
    </xdr:to>
    <xdr:sp>
      <xdr:nvSpPr>
        <xdr:cNvPr id="3" name="Line 4"/>
        <xdr:cNvSpPr>
          <a:spLocks/>
        </xdr:cNvSpPr>
      </xdr:nvSpPr>
      <xdr:spPr>
        <a:xfrm>
          <a:off x="914400" y="2876550"/>
          <a:ext cx="371475" cy="9525"/>
        </a:xfrm>
        <a:prstGeom prst="line">
          <a:avLst/>
        </a:prstGeom>
        <a:noFill/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85725</xdr:colOff>
      <xdr:row>64</xdr:row>
      <xdr:rowOff>0</xdr:rowOff>
    </xdr:from>
    <xdr:to>
      <xdr:col>4</xdr:col>
      <xdr:colOff>457200</xdr:colOff>
      <xdr:row>64</xdr:row>
      <xdr:rowOff>0</xdr:rowOff>
    </xdr:to>
    <xdr:sp>
      <xdr:nvSpPr>
        <xdr:cNvPr id="4" name="kreska" hidden="1"/>
        <xdr:cNvSpPr>
          <a:spLocks/>
        </xdr:cNvSpPr>
      </xdr:nvSpPr>
      <xdr:spPr>
        <a:xfrm flipV="1">
          <a:off x="904875" y="17526000"/>
          <a:ext cx="371475" cy="0"/>
        </a:xfrm>
        <a:prstGeom prst="line">
          <a:avLst/>
        </a:prstGeom>
        <a:noFill/>
        <a:ln w="19050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</xdr:col>
      <xdr:colOff>85725</xdr:colOff>
      <xdr:row>4</xdr:row>
      <xdr:rowOff>85725</xdr:rowOff>
    </xdr:from>
    <xdr:to>
      <xdr:col>3</xdr:col>
      <xdr:colOff>723900</xdr:colOff>
      <xdr:row>7</xdr:row>
      <xdr:rowOff>85725</xdr:rowOff>
    </xdr:to>
    <xdr:pic>
      <xdr:nvPicPr>
        <xdr:cNvPr id="5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000125"/>
          <a:ext cx="638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1</xdr:row>
      <xdr:rowOff>66675</xdr:rowOff>
    </xdr:from>
    <xdr:to>
      <xdr:col>19</xdr:col>
      <xdr:colOff>9525</xdr:colOff>
      <xdr:row>6</xdr:row>
      <xdr:rowOff>0</xdr:rowOff>
    </xdr:to>
    <xdr:sp textlink="N3">
      <xdr:nvSpPr>
        <xdr:cNvPr id="6" name="Ramka"/>
        <xdr:cNvSpPr>
          <a:spLocks/>
        </xdr:cNvSpPr>
      </xdr:nvSpPr>
      <xdr:spPr>
        <a:xfrm>
          <a:off x="914400" y="238125"/>
          <a:ext cx="4305300" cy="1000125"/>
        </a:xfrm>
        <a:prstGeom prst="cloudCallout">
          <a:avLst>
            <a:gd name="adj1" fmla="val -59643"/>
            <a:gd name="adj2" fmla="val 35712"/>
          </a:avLst>
        </a:prstGeom>
        <a:gradFill rotWithShape="1">
          <a:gsLst>
            <a:gs pos="0">
              <a:srgbClr val="99CCFF"/>
            </a:gs>
            <a:gs pos="100000">
              <a:srgbClr val="465E75"/>
            </a:gs>
          </a:gsLst>
          <a:lin ang="0" scaled="1"/>
        </a:gra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90000" tIns="46800" rIns="90000" bIns="4680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Arial CE"/>
              <a:ea typeface="Arial CE"/>
              <a:cs typeface="Arial CE"/>
            </a:rPr>
            <a:t>Jakie części prostokątów zamalowano?</a:t>
          </a:r>
        </a:p>
      </xdr:txBody>
    </xdr:sp>
    <xdr:clientData/>
  </xdr:twoCellAnchor>
  <xdr:twoCellAnchor editAs="oneCell">
    <xdr:from>
      <xdr:col>20</xdr:col>
      <xdr:colOff>190500</xdr:colOff>
      <xdr:row>0</xdr:row>
      <xdr:rowOff>19050</xdr:rowOff>
    </xdr:from>
    <xdr:to>
      <xdr:col>25</xdr:col>
      <xdr:colOff>276225</xdr:colOff>
      <xdr:row>2</xdr:row>
      <xdr:rowOff>28575</xdr:rowOff>
    </xdr:to>
    <xdr:pic>
      <xdr:nvPicPr>
        <xdr:cNvPr id="7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9050"/>
          <a:ext cx="1514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0</xdr:row>
      <xdr:rowOff>19050</xdr:rowOff>
    </xdr:from>
    <xdr:to>
      <xdr:col>31</xdr:col>
      <xdr:colOff>85725</xdr:colOff>
      <xdr:row>2</xdr:row>
      <xdr:rowOff>28575</xdr:rowOff>
    </xdr:to>
    <xdr:pic>
      <xdr:nvPicPr>
        <xdr:cNvPr id="8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10425" y="19050"/>
          <a:ext cx="1514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9525</xdr:colOff>
      <xdr:row>16</xdr:row>
      <xdr:rowOff>180975</xdr:rowOff>
    </xdr:from>
    <xdr:to>
      <xdr:col>31</xdr:col>
      <xdr:colOff>85725</xdr:colOff>
      <xdr:row>17</xdr:row>
      <xdr:rowOff>228600</xdr:rowOff>
    </xdr:to>
    <xdr:pic>
      <xdr:nvPicPr>
        <xdr:cNvPr id="9" name="Zad1CommandButto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48450" y="4600575"/>
          <a:ext cx="20764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257175</xdr:colOff>
      <xdr:row>16</xdr:row>
      <xdr:rowOff>390525</xdr:rowOff>
    </xdr:from>
    <xdr:to>
      <xdr:col>16</xdr:col>
      <xdr:colOff>28575</xdr:colOff>
      <xdr:row>18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54292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152400</xdr:colOff>
      <xdr:row>0</xdr:row>
      <xdr:rowOff>723900</xdr:rowOff>
    </xdr:from>
    <xdr:to>
      <xdr:col>16</xdr:col>
      <xdr:colOff>85725</xdr:colOff>
      <xdr:row>3</xdr:row>
      <xdr:rowOff>76200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53350" y="723900"/>
          <a:ext cx="6191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647700</xdr:colOff>
      <xdr:row>0</xdr:row>
      <xdr:rowOff>38100</xdr:rowOff>
    </xdr:from>
    <xdr:to>
      <xdr:col>12</xdr:col>
      <xdr:colOff>590550</xdr:colOff>
      <xdr:row>0</xdr:row>
      <xdr:rowOff>885825</xdr:rowOff>
    </xdr:to>
    <xdr:sp>
      <xdr:nvSpPr>
        <xdr:cNvPr id="3" name="AutoShape 5"/>
        <xdr:cNvSpPr>
          <a:spLocks/>
        </xdr:cNvSpPr>
      </xdr:nvSpPr>
      <xdr:spPr>
        <a:xfrm>
          <a:off x="2990850" y="38100"/>
          <a:ext cx="3143250" cy="847725"/>
        </a:xfrm>
        <a:prstGeom prst="cloudCallout">
          <a:avLst>
            <a:gd name="adj1" fmla="val 98462"/>
            <a:gd name="adj2" fmla="val 43259"/>
          </a:avLst>
        </a:prstGeom>
        <a:gradFill rotWithShape="1">
          <a:gsLst>
            <a:gs pos="0">
              <a:srgbClr val="99CCFF"/>
            </a:gs>
            <a:gs pos="100000">
              <a:srgbClr val="465E75"/>
            </a:gs>
          </a:gsLst>
          <a:lin ang="0" scaled="1"/>
        </a:gra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Arial CE"/>
              <a:ea typeface="Arial CE"/>
              <a:cs typeface="Arial CE"/>
            </a:rPr>
            <a:t>Po przeczytaniu, kliknij w przycisk POWRÓT.</a:t>
          </a:r>
        </a:p>
      </xdr:txBody>
    </xdr:sp>
    <xdr:clientData/>
  </xdr:twoCellAnchor>
  <xdr:twoCellAnchor editAs="oneCell">
    <xdr:from>
      <xdr:col>13</xdr:col>
      <xdr:colOff>561975</xdr:colOff>
      <xdr:row>0</xdr:row>
      <xdr:rowOff>19050</xdr:rowOff>
    </xdr:from>
    <xdr:to>
      <xdr:col>15</xdr:col>
      <xdr:colOff>657225</xdr:colOff>
      <xdr:row>0</xdr:row>
      <xdr:rowOff>371475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91325" y="19050"/>
          <a:ext cx="14763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438150</xdr:colOff>
      <xdr:row>21</xdr:row>
      <xdr:rowOff>76200</xdr:rowOff>
    </xdr:from>
    <xdr:to>
      <xdr:col>8</xdr:col>
      <xdr:colOff>619125</xdr:colOff>
      <xdr:row>22</xdr:row>
      <xdr:rowOff>85725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66900" y="6648450"/>
          <a:ext cx="2028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542925</xdr:colOff>
      <xdr:row>13</xdr:row>
      <xdr:rowOff>57150</xdr:rowOff>
    </xdr:from>
    <xdr:to>
      <xdr:col>3</xdr:col>
      <xdr:colOff>323850</xdr:colOff>
      <xdr:row>22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2705100"/>
          <a:ext cx="183832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647700</xdr:colOff>
      <xdr:row>3</xdr:row>
      <xdr:rowOff>19050</xdr:rowOff>
    </xdr:from>
    <xdr:to>
      <xdr:col>10</xdr:col>
      <xdr:colOff>47625</xdr:colOff>
      <xdr:row>10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2019300" y="504825"/>
          <a:ext cx="4600575" cy="1800225"/>
        </a:xfrm>
        <a:prstGeom prst="cloudCallout">
          <a:avLst>
            <a:gd name="adj1" fmla="val -54203"/>
            <a:gd name="adj2" fmla="val 97620"/>
          </a:avLst>
        </a:prstGeom>
        <a:gradFill rotWithShape="1">
          <a:gsLst>
            <a:gs pos="0">
              <a:srgbClr val="99CCFF"/>
            </a:gs>
            <a:gs pos="100000">
              <a:srgbClr val="465E75"/>
            </a:gs>
          </a:gsLst>
          <a:lin ang="0" scaled="1"/>
        </a:gra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333399"/>
              </a:solidFill>
              <a:latin typeface="Arial CE"/>
              <a:ea typeface="Arial CE"/>
              <a:cs typeface="Arial CE"/>
            </a:rPr>
            <a:t>Dzisiaj dowiesz się, do czego służą </a:t>
          </a:r>
          <a:r>
            <a:rPr lang="en-US" cap="none" sz="20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ułamki.</a:t>
          </a:r>
        </a:p>
      </xdr:txBody>
    </xdr:sp>
    <xdr:clientData/>
  </xdr:twoCellAnchor>
  <xdr:twoCellAnchor editAs="oneCell">
    <xdr:from>
      <xdr:col>10</xdr:col>
      <xdr:colOff>504825</xdr:colOff>
      <xdr:row>0</xdr:row>
      <xdr:rowOff>19050</xdr:rowOff>
    </xdr:from>
    <xdr:to>
      <xdr:col>12</xdr:col>
      <xdr:colOff>609600</xdr:colOff>
      <xdr:row>2</xdr:row>
      <xdr:rowOff>47625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19050"/>
          <a:ext cx="14763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5</xdr:row>
      <xdr:rowOff>0</xdr:rowOff>
    </xdr:from>
    <xdr:to>
      <xdr:col>4</xdr:col>
      <xdr:colOff>200025</xdr:colOff>
      <xdr:row>6</xdr:row>
      <xdr:rowOff>247650</xdr:rowOff>
    </xdr:to>
    <xdr:sp macro="[0]!Arkusz6.ZmienKolor">
      <xdr:nvSpPr>
        <xdr:cNvPr id="1" name="Oval 1"/>
        <xdr:cNvSpPr>
          <a:spLocks/>
        </xdr:cNvSpPr>
      </xdr:nvSpPr>
      <xdr:spPr>
        <a:xfrm>
          <a:off x="2333625" y="1476375"/>
          <a:ext cx="609600" cy="542925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590550</xdr:colOff>
      <xdr:row>6</xdr:row>
      <xdr:rowOff>200025</xdr:rowOff>
    </xdr:from>
    <xdr:to>
      <xdr:col>1</xdr:col>
      <xdr:colOff>514350</xdr:colOff>
      <xdr:row>9</xdr:row>
      <xdr:rowOff>76200</xdr:rowOff>
    </xdr:to>
    <xdr:sp macro="[0]!Arkusz6.ZmienKolor">
      <xdr:nvSpPr>
        <xdr:cNvPr id="2" name="Oval 2"/>
        <xdr:cNvSpPr>
          <a:spLocks/>
        </xdr:cNvSpPr>
      </xdr:nvSpPr>
      <xdr:spPr>
        <a:xfrm>
          <a:off x="590550" y="1971675"/>
          <a:ext cx="609600" cy="542925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333375</xdr:colOff>
      <xdr:row>12</xdr:row>
      <xdr:rowOff>9525</xdr:rowOff>
    </xdr:from>
    <xdr:to>
      <xdr:col>4</xdr:col>
      <xdr:colOff>257175</xdr:colOff>
      <xdr:row>15</xdr:row>
      <xdr:rowOff>66675</xdr:rowOff>
    </xdr:to>
    <xdr:sp macro="[0]!Arkusz6.ZmienKolor">
      <xdr:nvSpPr>
        <xdr:cNvPr id="3" name="Oval 3"/>
        <xdr:cNvSpPr>
          <a:spLocks/>
        </xdr:cNvSpPr>
      </xdr:nvSpPr>
      <xdr:spPr>
        <a:xfrm>
          <a:off x="2390775" y="2933700"/>
          <a:ext cx="609600" cy="542925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790575</xdr:colOff>
      <xdr:row>11</xdr:row>
      <xdr:rowOff>38100</xdr:rowOff>
    </xdr:from>
    <xdr:to>
      <xdr:col>7</xdr:col>
      <xdr:colOff>361950</xdr:colOff>
      <xdr:row>14</xdr:row>
      <xdr:rowOff>95250</xdr:rowOff>
    </xdr:to>
    <xdr:sp macro="[0]!Arkusz6.ZmienKolor">
      <xdr:nvSpPr>
        <xdr:cNvPr id="4" name="Oval 4"/>
        <xdr:cNvSpPr>
          <a:spLocks/>
        </xdr:cNvSpPr>
      </xdr:nvSpPr>
      <xdr:spPr>
        <a:xfrm>
          <a:off x="4524375" y="2800350"/>
          <a:ext cx="619125" cy="542925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257175</xdr:colOff>
      <xdr:row>1</xdr:row>
      <xdr:rowOff>95250</xdr:rowOff>
    </xdr:from>
    <xdr:to>
      <xdr:col>3</xdr:col>
      <xdr:colOff>180975</xdr:colOff>
      <xdr:row>2</xdr:row>
      <xdr:rowOff>476250</xdr:rowOff>
    </xdr:to>
    <xdr:sp macro="[0]!Arkusz6.ZmienKolor">
      <xdr:nvSpPr>
        <xdr:cNvPr id="5" name="Oval 5"/>
        <xdr:cNvSpPr>
          <a:spLocks/>
        </xdr:cNvSpPr>
      </xdr:nvSpPr>
      <xdr:spPr>
        <a:xfrm>
          <a:off x="1628775" y="542925"/>
          <a:ext cx="609600" cy="542925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104775</xdr:colOff>
      <xdr:row>9</xdr:row>
      <xdr:rowOff>142875</xdr:rowOff>
    </xdr:from>
    <xdr:to>
      <xdr:col>6</xdr:col>
      <xdr:colOff>428625</xdr:colOff>
      <xdr:row>13</xdr:row>
      <xdr:rowOff>38100</xdr:rowOff>
    </xdr:to>
    <xdr:sp macro="[0]!Arkusz6.ZmienKolor">
      <xdr:nvSpPr>
        <xdr:cNvPr id="6" name="Oval 6"/>
        <xdr:cNvSpPr>
          <a:spLocks/>
        </xdr:cNvSpPr>
      </xdr:nvSpPr>
      <xdr:spPr>
        <a:xfrm>
          <a:off x="3533775" y="2581275"/>
          <a:ext cx="628650" cy="542925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47625</xdr:colOff>
      <xdr:row>2</xdr:row>
      <xdr:rowOff>171450</xdr:rowOff>
    </xdr:from>
    <xdr:to>
      <xdr:col>1</xdr:col>
      <xdr:colOff>657225</xdr:colOff>
      <xdr:row>4</xdr:row>
      <xdr:rowOff>9525</xdr:rowOff>
    </xdr:to>
    <xdr:sp macro="[0]!Arkusz6.ZmienKolor">
      <xdr:nvSpPr>
        <xdr:cNvPr id="7" name="Oval 7"/>
        <xdr:cNvSpPr>
          <a:spLocks/>
        </xdr:cNvSpPr>
      </xdr:nvSpPr>
      <xdr:spPr>
        <a:xfrm>
          <a:off x="733425" y="781050"/>
          <a:ext cx="609600" cy="542925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581025</xdr:colOff>
      <xdr:row>4</xdr:row>
      <xdr:rowOff>95250</xdr:rowOff>
    </xdr:from>
    <xdr:to>
      <xdr:col>2</xdr:col>
      <xdr:colOff>504825</xdr:colOff>
      <xdr:row>6</xdr:row>
      <xdr:rowOff>180975</xdr:rowOff>
    </xdr:to>
    <xdr:sp macro="[0]!Arkusz6.ZmienKolor">
      <xdr:nvSpPr>
        <xdr:cNvPr id="8" name="Oval 8"/>
        <xdr:cNvSpPr>
          <a:spLocks/>
        </xdr:cNvSpPr>
      </xdr:nvSpPr>
      <xdr:spPr>
        <a:xfrm>
          <a:off x="1266825" y="1409700"/>
          <a:ext cx="609600" cy="542925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133350</xdr:colOff>
      <xdr:row>13</xdr:row>
      <xdr:rowOff>76200</xdr:rowOff>
    </xdr:from>
    <xdr:to>
      <xdr:col>3</xdr:col>
      <xdr:colOff>57150</xdr:colOff>
      <xdr:row>16</xdr:row>
      <xdr:rowOff>133350</xdr:rowOff>
    </xdr:to>
    <xdr:sp macro="[0]!Arkusz6.ZmienKolor">
      <xdr:nvSpPr>
        <xdr:cNvPr id="9" name="Oval 9"/>
        <xdr:cNvSpPr>
          <a:spLocks/>
        </xdr:cNvSpPr>
      </xdr:nvSpPr>
      <xdr:spPr>
        <a:xfrm>
          <a:off x="1504950" y="3162300"/>
          <a:ext cx="609600" cy="542925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628650</xdr:colOff>
      <xdr:row>14</xdr:row>
      <xdr:rowOff>76200</xdr:rowOff>
    </xdr:from>
    <xdr:to>
      <xdr:col>6</xdr:col>
      <xdr:colOff>266700</xdr:colOff>
      <xdr:row>17</xdr:row>
      <xdr:rowOff>133350</xdr:rowOff>
    </xdr:to>
    <xdr:sp macro="[0]!Arkusz6.ZmienKolor">
      <xdr:nvSpPr>
        <xdr:cNvPr id="10" name="Oval 10"/>
        <xdr:cNvSpPr>
          <a:spLocks/>
        </xdr:cNvSpPr>
      </xdr:nvSpPr>
      <xdr:spPr>
        <a:xfrm>
          <a:off x="3371850" y="3324225"/>
          <a:ext cx="628650" cy="542925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504825</xdr:colOff>
      <xdr:row>11</xdr:row>
      <xdr:rowOff>47625</xdr:rowOff>
    </xdr:from>
    <xdr:to>
      <xdr:col>1</xdr:col>
      <xdr:colOff>428625</xdr:colOff>
      <xdr:row>14</xdr:row>
      <xdr:rowOff>104775</xdr:rowOff>
    </xdr:to>
    <xdr:sp macro="[0]!Arkusz6.ZmienKolor">
      <xdr:nvSpPr>
        <xdr:cNvPr id="11" name="Oval 11"/>
        <xdr:cNvSpPr>
          <a:spLocks/>
        </xdr:cNvSpPr>
      </xdr:nvSpPr>
      <xdr:spPr>
        <a:xfrm>
          <a:off x="504825" y="2809875"/>
          <a:ext cx="609600" cy="542925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314325</xdr:colOff>
      <xdr:row>8</xdr:row>
      <xdr:rowOff>19050</xdr:rowOff>
    </xdr:from>
    <xdr:to>
      <xdr:col>3</xdr:col>
      <xdr:colOff>238125</xdr:colOff>
      <xdr:row>11</xdr:row>
      <xdr:rowOff>76200</xdr:rowOff>
    </xdr:to>
    <xdr:sp macro="[0]!Arkusz6.ZmienKolor">
      <xdr:nvSpPr>
        <xdr:cNvPr id="12" name="Oval 12"/>
        <xdr:cNvSpPr>
          <a:spLocks/>
        </xdr:cNvSpPr>
      </xdr:nvSpPr>
      <xdr:spPr>
        <a:xfrm>
          <a:off x="1685925" y="2295525"/>
          <a:ext cx="609600" cy="542925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10</xdr:col>
      <xdr:colOff>19050</xdr:colOff>
      <xdr:row>0</xdr:row>
      <xdr:rowOff>19050</xdr:rowOff>
    </xdr:from>
    <xdr:to>
      <xdr:col>12</xdr:col>
      <xdr:colOff>133350</xdr:colOff>
      <xdr:row>0</xdr:row>
      <xdr:rowOff>371475</xdr:rowOff>
    </xdr:to>
    <xdr:pic>
      <xdr:nvPicPr>
        <xdr:cNvPr id="13" name="CommandButton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19050"/>
          <a:ext cx="14859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390525</xdr:colOff>
      <xdr:row>0</xdr:row>
      <xdr:rowOff>19050</xdr:rowOff>
    </xdr:from>
    <xdr:to>
      <xdr:col>10</xdr:col>
      <xdr:colOff>9525</xdr:colOff>
      <xdr:row>0</xdr:row>
      <xdr:rowOff>371475</xdr:rowOff>
    </xdr:to>
    <xdr:pic>
      <xdr:nvPicPr>
        <xdr:cNvPr id="14" name="CommandButton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9050"/>
          <a:ext cx="14954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161925</xdr:colOff>
      <xdr:row>22</xdr:row>
      <xdr:rowOff>57150</xdr:rowOff>
    </xdr:from>
    <xdr:to>
      <xdr:col>12</xdr:col>
      <xdr:colOff>133350</xdr:colOff>
      <xdr:row>24</xdr:row>
      <xdr:rowOff>85725</xdr:rowOff>
    </xdr:to>
    <xdr:pic>
      <xdr:nvPicPr>
        <xdr:cNvPr id="15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2250" y="4600575"/>
          <a:ext cx="2028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771525</xdr:colOff>
      <xdr:row>22</xdr:row>
      <xdr:rowOff>57150</xdr:rowOff>
    </xdr:from>
    <xdr:to>
      <xdr:col>9</xdr:col>
      <xdr:colOff>161925</xdr:colOff>
      <xdr:row>24</xdr:row>
      <xdr:rowOff>85725</xdr:rowOff>
    </xdr:to>
    <xdr:pic>
      <xdr:nvPicPr>
        <xdr:cNvPr id="16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05325" y="4600575"/>
          <a:ext cx="20669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819150</xdr:colOff>
      <xdr:row>13</xdr:row>
      <xdr:rowOff>38100</xdr:rowOff>
    </xdr:from>
    <xdr:to>
      <xdr:col>9</xdr:col>
      <xdr:colOff>514350</xdr:colOff>
      <xdr:row>19</xdr:row>
      <xdr:rowOff>47625</xdr:rowOff>
    </xdr:to>
    <xdr:pic>
      <xdr:nvPicPr>
        <xdr:cNvPr id="17" name="Picture 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38850" y="3124200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361950</xdr:colOff>
      <xdr:row>5</xdr:row>
      <xdr:rowOff>114300</xdr:rowOff>
    </xdr:from>
    <xdr:to>
      <xdr:col>10</xdr:col>
      <xdr:colOff>571500</xdr:colOff>
      <xdr:row>8</xdr:row>
      <xdr:rowOff>85725</xdr:rowOff>
    </xdr:to>
    <xdr:sp textlink="$A$2">
      <xdr:nvSpPr>
        <xdr:cNvPr id="18" name="Ramka"/>
        <xdr:cNvSpPr>
          <a:spLocks/>
        </xdr:cNvSpPr>
      </xdr:nvSpPr>
      <xdr:spPr>
        <a:xfrm>
          <a:off x="5143500" y="1590675"/>
          <a:ext cx="2524125" cy="771525"/>
        </a:xfrm>
        <a:prstGeom prst="cloudCallout">
          <a:avLst>
            <a:gd name="adj1" fmla="val -2791"/>
            <a:gd name="adj2" fmla="val 164814"/>
          </a:avLst>
        </a:prstGeom>
        <a:gradFill rotWithShape="1">
          <a:gsLst>
            <a:gs pos="0">
              <a:srgbClr val="99CCFF"/>
            </a:gs>
            <a:gs pos="100000">
              <a:srgbClr val="465E75"/>
            </a:gs>
          </a:gsLst>
          <a:lin ang="0" scaled="1"/>
        </a:gra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7</xdr:col>
      <xdr:colOff>266700</xdr:colOff>
      <xdr:row>1</xdr:row>
      <xdr:rowOff>114300</xdr:rowOff>
    </xdr:from>
    <xdr:to>
      <xdr:col>8</xdr:col>
      <xdr:colOff>123825</xdr:colOff>
      <xdr:row>2</xdr:row>
      <xdr:rowOff>152400</xdr:rowOff>
    </xdr:to>
    <xdr:sp textlink="$H$6">
      <xdr:nvSpPr>
        <xdr:cNvPr id="19" name="TextBox 31"/>
        <xdr:cNvSpPr txBox="1">
          <a:spLocks noChangeArrowheads="1"/>
        </xdr:cNvSpPr>
      </xdr:nvSpPr>
      <xdr:spPr>
        <a:xfrm>
          <a:off x="5048250" y="561975"/>
          <a:ext cx="2952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17ae7e59-163b-4526-a24e-eec4a203bfab}" type="TxLink">
            <a:rPr lang="en-US" cap="none" sz="1200" b="1" i="0" u="none" baseline="0">
              <a:solidFill>
                <a:srgbClr val="333399"/>
              </a:solidFill>
              <a:latin typeface="Arial CE"/>
              <a:ea typeface="Arial CE"/>
              <a:cs typeface="Arial CE"/>
            </a:rPr>
            <a:t>7</a:t>
          </a:fld>
        </a:p>
      </xdr:txBody>
    </xdr:sp>
    <xdr:clientData/>
  </xdr:twoCellAnchor>
  <xdr:twoCellAnchor>
    <xdr:from>
      <xdr:col>7</xdr:col>
      <xdr:colOff>266700</xdr:colOff>
      <xdr:row>2</xdr:row>
      <xdr:rowOff>190500</xdr:rowOff>
    </xdr:from>
    <xdr:to>
      <xdr:col>8</xdr:col>
      <xdr:colOff>142875</xdr:colOff>
      <xdr:row>2</xdr:row>
      <xdr:rowOff>381000</xdr:rowOff>
    </xdr:to>
    <xdr:sp textlink="$H$7">
      <xdr:nvSpPr>
        <xdr:cNvPr id="20" name="TextBox 32"/>
        <xdr:cNvSpPr txBox="1">
          <a:spLocks noChangeArrowheads="1"/>
        </xdr:cNvSpPr>
      </xdr:nvSpPr>
      <xdr:spPr>
        <a:xfrm>
          <a:off x="5048250" y="800100"/>
          <a:ext cx="3143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012f65d6-8447-403a-b4d0-b94fd3638f1a}" type="TxLink">
            <a:rPr lang="en-US" cap="none" sz="1200" b="1" i="0" u="none" baseline="0">
              <a:solidFill>
                <a:srgbClr val="333399"/>
              </a:solidFill>
              <a:latin typeface="Arial CE"/>
              <a:ea typeface="Arial CE"/>
              <a:cs typeface="Arial CE"/>
            </a:rPr>
            <a:t>12</a:t>
          </a:fld>
        </a:p>
      </xdr:txBody>
    </xdr:sp>
    <xdr:clientData/>
  </xdr:twoCellAnchor>
  <xdr:twoCellAnchor>
    <xdr:from>
      <xdr:col>7</xdr:col>
      <xdr:colOff>266700</xdr:colOff>
      <xdr:row>2</xdr:row>
      <xdr:rowOff>171450</xdr:rowOff>
    </xdr:from>
    <xdr:to>
      <xdr:col>8</xdr:col>
      <xdr:colOff>123825</xdr:colOff>
      <xdr:row>2</xdr:row>
      <xdr:rowOff>171450</xdr:rowOff>
    </xdr:to>
    <xdr:sp>
      <xdr:nvSpPr>
        <xdr:cNvPr id="21" name="Kreska"/>
        <xdr:cNvSpPr>
          <a:spLocks/>
        </xdr:cNvSpPr>
      </xdr:nvSpPr>
      <xdr:spPr>
        <a:xfrm>
          <a:off x="5048250" y="781050"/>
          <a:ext cx="295275" cy="0"/>
        </a:xfrm>
        <a:prstGeom prst="line">
          <a:avLst/>
        </a:prstGeom>
        <a:noFill/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</xdr:row>
      <xdr:rowOff>95250</xdr:rowOff>
    </xdr:from>
    <xdr:to>
      <xdr:col>2</xdr:col>
      <xdr:colOff>200025</xdr:colOff>
      <xdr:row>2</xdr:row>
      <xdr:rowOff>266700</xdr:rowOff>
    </xdr:to>
    <xdr:sp macro="[0]!Arkusz5.ZmienKolor">
      <xdr:nvSpPr>
        <xdr:cNvPr id="1" name="Prostokąt 110"/>
        <xdr:cNvSpPr>
          <a:spLocks/>
        </xdr:cNvSpPr>
      </xdr:nvSpPr>
      <xdr:spPr>
        <a:xfrm>
          <a:off x="942975" y="1019175"/>
          <a:ext cx="419100" cy="361950"/>
        </a:xfrm>
        <a:prstGeom prst="rect">
          <a:avLst/>
        </a:prstGeom>
        <a:solidFill>
          <a:srgbClr val="FFFFFF"/>
        </a:soli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200025</xdr:colOff>
      <xdr:row>1</xdr:row>
      <xdr:rowOff>95250</xdr:rowOff>
    </xdr:from>
    <xdr:to>
      <xdr:col>3</xdr:col>
      <xdr:colOff>180975</xdr:colOff>
      <xdr:row>2</xdr:row>
      <xdr:rowOff>266700</xdr:rowOff>
    </xdr:to>
    <xdr:sp macro="[0]!Arkusz5.ZmienKolor">
      <xdr:nvSpPr>
        <xdr:cNvPr id="2" name="Prostokąt 111"/>
        <xdr:cNvSpPr>
          <a:spLocks/>
        </xdr:cNvSpPr>
      </xdr:nvSpPr>
      <xdr:spPr>
        <a:xfrm>
          <a:off x="1362075" y="1019175"/>
          <a:ext cx="409575" cy="361950"/>
        </a:xfrm>
        <a:prstGeom prst="rect">
          <a:avLst/>
        </a:prstGeom>
        <a:solidFill>
          <a:srgbClr val="FFFFFF"/>
        </a:soli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180975</xdr:colOff>
      <xdr:row>1</xdr:row>
      <xdr:rowOff>95250</xdr:rowOff>
    </xdr:from>
    <xdr:to>
      <xdr:col>4</xdr:col>
      <xdr:colOff>209550</xdr:colOff>
      <xdr:row>2</xdr:row>
      <xdr:rowOff>266700</xdr:rowOff>
    </xdr:to>
    <xdr:sp macro="[0]!Arkusz5.ZmienKolor">
      <xdr:nvSpPr>
        <xdr:cNvPr id="3" name="Prostokąt 112"/>
        <xdr:cNvSpPr>
          <a:spLocks/>
        </xdr:cNvSpPr>
      </xdr:nvSpPr>
      <xdr:spPr>
        <a:xfrm>
          <a:off x="1771650" y="1019175"/>
          <a:ext cx="419100" cy="361950"/>
        </a:xfrm>
        <a:prstGeom prst="rect">
          <a:avLst/>
        </a:prstGeom>
        <a:solidFill>
          <a:srgbClr val="FFFFFF"/>
        </a:soli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190500</xdr:colOff>
      <xdr:row>2</xdr:row>
      <xdr:rowOff>266700</xdr:rowOff>
    </xdr:from>
    <xdr:to>
      <xdr:col>2</xdr:col>
      <xdr:colOff>200025</xdr:colOff>
      <xdr:row>4</xdr:row>
      <xdr:rowOff>66675</xdr:rowOff>
    </xdr:to>
    <xdr:sp macro="[0]!Arkusz5.ZmienKolor">
      <xdr:nvSpPr>
        <xdr:cNvPr id="4" name="Prostokąt 113"/>
        <xdr:cNvSpPr>
          <a:spLocks/>
        </xdr:cNvSpPr>
      </xdr:nvSpPr>
      <xdr:spPr>
        <a:xfrm>
          <a:off x="942975" y="1381125"/>
          <a:ext cx="419100" cy="361950"/>
        </a:xfrm>
        <a:prstGeom prst="rect">
          <a:avLst/>
        </a:prstGeom>
        <a:solidFill>
          <a:srgbClr val="FFFFFF"/>
        </a:soli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200025</xdr:colOff>
      <xdr:row>2</xdr:row>
      <xdr:rowOff>266700</xdr:rowOff>
    </xdr:from>
    <xdr:to>
      <xdr:col>3</xdr:col>
      <xdr:colOff>180975</xdr:colOff>
      <xdr:row>4</xdr:row>
      <xdr:rowOff>66675</xdr:rowOff>
    </xdr:to>
    <xdr:sp macro="[0]!Arkusz5.ZmienKolor">
      <xdr:nvSpPr>
        <xdr:cNvPr id="5" name="Prostokąt 114"/>
        <xdr:cNvSpPr>
          <a:spLocks/>
        </xdr:cNvSpPr>
      </xdr:nvSpPr>
      <xdr:spPr>
        <a:xfrm>
          <a:off x="1362075" y="1381125"/>
          <a:ext cx="409575" cy="361950"/>
        </a:xfrm>
        <a:prstGeom prst="rect">
          <a:avLst/>
        </a:prstGeom>
        <a:solidFill>
          <a:srgbClr val="FFFFFF"/>
        </a:soli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180975</xdr:colOff>
      <xdr:row>2</xdr:row>
      <xdr:rowOff>266700</xdr:rowOff>
    </xdr:from>
    <xdr:to>
      <xdr:col>4</xdr:col>
      <xdr:colOff>209550</xdr:colOff>
      <xdr:row>4</xdr:row>
      <xdr:rowOff>66675</xdr:rowOff>
    </xdr:to>
    <xdr:sp macro="[0]!Arkusz5.ZmienKolor">
      <xdr:nvSpPr>
        <xdr:cNvPr id="6" name="Prostokąt 115"/>
        <xdr:cNvSpPr>
          <a:spLocks/>
        </xdr:cNvSpPr>
      </xdr:nvSpPr>
      <xdr:spPr>
        <a:xfrm>
          <a:off x="1771650" y="1381125"/>
          <a:ext cx="419100" cy="361950"/>
        </a:xfrm>
        <a:prstGeom prst="rect">
          <a:avLst/>
        </a:prstGeom>
        <a:solidFill>
          <a:srgbClr val="FFFFFF"/>
        </a:soli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95250</xdr:colOff>
      <xdr:row>6</xdr:row>
      <xdr:rowOff>0</xdr:rowOff>
    </xdr:from>
    <xdr:to>
      <xdr:col>8</xdr:col>
      <xdr:colOff>161925</xdr:colOff>
      <xdr:row>8</xdr:row>
      <xdr:rowOff>57150</xdr:rowOff>
    </xdr:to>
    <xdr:sp macro="[0]!Arkusz5.ZmienKolor">
      <xdr:nvSpPr>
        <xdr:cNvPr id="7" name="Prostokąt 137"/>
        <xdr:cNvSpPr>
          <a:spLocks/>
        </xdr:cNvSpPr>
      </xdr:nvSpPr>
      <xdr:spPr>
        <a:xfrm>
          <a:off x="3419475" y="2057400"/>
          <a:ext cx="419100" cy="542925"/>
        </a:xfrm>
        <a:prstGeom prst="rect">
          <a:avLst/>
        </a:prstGeom>
        <a:solidFill>
          <a:srgbClr val="FFFFFF"/>
        </a:soli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161925</xdr:colOff>
      <xdr:row>6</xdr:row>
      <xdr:rowOff>0</xdr:rowOff>
    </xdr:from>
    <xdr:to>
      <xdr:col>8</xdr:col>
      <xdr:colOff>571500</xdr:colOff>
      <xdr:row>8</xdr:row>
      <xdr:rowOff>57150</xdr:rowOff>
    </xdr:to>
    <xdr:sp macro="[0]!Arkusz5.ZmienKolor">
      <xdr:nvSpPr>
        <xdr:cNvPr id="8" name="Prostokąt 138"/>
        <xdr:cNvSpPr>
          <a:spLocks/>
        </xdr:cNvSpPr>
      </xdr:nvSpPr>
      <xdr:spPr>
        <a:xfrm>
          <a:off x="3838575" y="2057400"/>
          <a:ext cx="409575" cy="542925"/>
        </a:xfrm>
        <a:prstGeom prst="rect">
          <a:avLst/>
        </a:prstGeom>
        <a:solidFill>
          <a:srgbClr val="FFFFFF"/>
        </a:soli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561975</xdr:colOff>
      <xdr:row>6</xdr:row>
      <xdr:rowOff>0</xdr:rowOff>
    </xdr:from>
    <xdr:to>
      <xdr:col>9</xdr:col>
      <xdr:colOff>104775</xdr:colOff>
      <xdr:row>8</xdr:row>
      <xdr:rowOff>57150</xdr:rowOff>
    </xdr:to>
    <xdr:sp macro="[0]!Arkusz5.ZmienKolor">
      <xdr:nvSpPr>
        <xdr:cNvPr id="9" name="Prostokąt 139"/>
        <xdr:cNvSpPr>
          <a:spLocks/>
        </xdr:cNvSpPr>
      </xdr:nvSpPr>
      <xdr:spPr>
        <a:xfrm flipH="1">
          <a:off x="4238625" y="2057400"/>
          <a:ext cx="409575" cy="542925"/>
        </a:xfrm>
        <a:prstGeom prst="rect">
          <a:avLst/>
        </a:prstGeom>
        <a:solidFill>
          <a:srgbClr val="FFFFFF"/>
        </a:soli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561975</xdr:colOff>
      <xdr:row>8</xdr:row>
      <xdr:rowOff>57150</xdr:rowOff>
    </xdr:from>
    <xdr:to>
      <xdr:col>9</xdr:col>
      <xdr:colOff>104775</xdr:colOff>
      <xdr:row>10</xdr:row>
      <xdr:rowOff>123825</xdr:rowOff>
    </xdr:to>
    <xdr:sp macro="[0]!Arkusz5.ZmienKolor">
      <xdr:nvSpPr>
        <xdr:cNvPr id="10" name="Prostokąt 142"/>
        <xdr:cNvSpPr>
          <a:spLocks/>
        </xdr:cNvSpPr>
      </xdr:nvSpPr>
      <xdr:spPr>
        <a:xfrm>
          <a:off x="4238625" y="2600325"/>
          <a:ext cx="409575" cy="542925"/>
        </a:xfrm>
        <a:prstGeom prst="rect">
          <a:avLst/>
        </a:prstGeom>
        <a:solidFill>
          <a:srgbClr val="FFFFFF"/>
        </a:soli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95250</xdr:colOff>
      <xdr:row>8</xdr:row>
      <xdr:rowOff>57150</xdr:rowOff>
    </xdr:from>
    <xdr:to>
      <xdr:col>8</xdr:col>
      <xdr:colOff>161925</xdr:colOff>
      <xdr:row>10</xdr:row>
      <xdr:rowOff>123825</xdr:rowOff>
    </xdr:to>
    <xdr:sp macro="[0]!Arkusz5.ZmienKolor">
      <xdr:nvSpPr>
        <xdr:cNvPr id="11" name="Prostokąt 140"/>
        <xdr:cNvSpPr>
          <a:spLocks/>
        </xdr:cNvSpPr>
      </xdr:nvSpPr>
      <xdr:spPr>
        <a:xfrm>
          <a:off x="3419475" y="2600325"/>
          <a:ext cx="419100" cy="542925"/>
        </a:xfrm>
        <a:prstGeom prst="rect">
          <a:avLst/>
        </a:prstGeom>
        <a:solidFill>
          <a:srgbClr val="FFFFFF"/>
        </a:soli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161925</xdr:colOff>
      <xdr:row>8</xdr:row>
      <xdr:rowOff>57150</xdr:rowOff>
    </xdr:from>
    <xdr:to>
      <xdr:col>8</xdr:col>
      <xdr:colOff>561975</xdr:colOff>
      <xdr:row>10</xdr:row>
      <xdr:rowOff>123825</xdr:rowOff>
    </xdr:to>
    <xdr:sp macro="[0]!Arkusz5.ZmienKolor">
      <xdr:nvSpPr>
        <xdr:cNvPr id="12" name="Prostokąt 141"/>
        <xdr:cNvSpPr>
          <a:spLocks/>
        </xdr:cNvSpPr>
      </xdr:nvSpPr>
      <xdr:spPr>
        <a:xfrm>
          <a:off x="3838575" y="2600325"/>
          <a:ext cx="400050" cy="542925"/>
        </a:xfrm>
        <a:prstGeom prst="rect">
          <a:avLst/>
        </a:prstGeom>
        <a:solidFill>
          <a:srgbClr val="FFFFFF"/>
        </a:soli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619125</xdr:colOff>
      <xdr:row>6</xdr:row>
      <xdr:rowOff>9525</xdr:rowOff>
    </xdr:from>
    <xdr:to>
      <xdr:col>1</xdr:col>
      <xdr:colOff>276225</xdr:colOff>
      <xdr:row>7</xdr:row>
      <xdr:rowOff>180975</xdr:rowOff>
    </xdr:to>
    <xdr:sp macro="[0]!Arkusz5.ZmienKolor">
      <xdr:nvSpPr>
        <xdr:cNvPr id="13" name="Autokształt 118"/>
        <xdr:cNvSpPr>
          <a:spLocks/>
        </xdr:cNvSpPr>
      </xdr:nvSpPr>
      <xdr:spPr>
        <a:xfrm>
          <a:off x="619125" y="2066925"/>
          <a:ext cx="409575" cy="361950"/>
        </a:xfrm>
        <a:prstGeom prst="rtTriangle">
          <a:avLst/>
        </a:prstGeom>
        <a:solidFill>
          <a:srgbClr val="FFFFFF"/>
        </a:soli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9525</xdr:colOff>
      <xdr:row>5</xdr:row>
      <xdr:rowOff>133350</xdr:rowOff>
    </xdr:from>
    <xdr:to>
      <xdr:col>3</xdr:col>
      <xdr:colOff>0</xdr:colOff>
      <xdr:row>7</xdr:row>
      <xdr:rowOff>114300</xdr:rowOff>
    </xdr:to>
    <xdr:sp macro="[0]!Arkusz5.ZmienKolor">
      <xdr:nvSpPr>
        <xdr:cNvPr id="14" name="Autokształt 116"/>
        <xdr:cNvSpPr>
          <a:spLocks/>
        </xdr:cNvSpPr>
      </xdr:nvSpPr>
      <xdr:spPr>
        <a:xfrm>
          <a:off x="1171575" y="2000250"/>
          <a:ext cx="419100" cy="361950"/>
        </a:xfrm>
        <a:prstGeom prst="rtTriangle">
          <a:avLst/>
        </a:prstGeom>
        <a:solidFill>
          <a:srgbClr val="FFFFFF"/>
        </a:soli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171450</xdr:rowOff>
    </xdr:from>
    <xdr:to>
      <xdr:col>4</xdr:col>
      <xdr:colOff>19050</xdr:colOff>
      <xdr:row>6</xdr:row>
      <xdr:rowOff>152400</xdr:rowOff>
    </xdr:to>
    <xdr:sp macro="[0]!Arkusz5.ZmienKolor">
      <xdr:nvSpPr>
        <xdr:cNvPr id="15" name="Autokształt 120"/>
        <xdr:cNvSpPr>
          <a:spLocks/>
        </xdr:cNvSpPr>
      </xdr:nvSpPr>
      <xdr:spPr>
        <a:xfrm>
          <a:off x="1590675" y="1847850"/>
          <a:ext cx="409575" cy="361950"/>
        </a:xfrm>
        <a:prstGeom prst="rtTriangle">
          <a:avLst/>
        </a:prstGeom>
        <a:solidFill>
          <a:srgbClr val="FFFFFF"/>
        </a:soli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123825</xdr:colOff>
      <xdr:row>7</xdr:row>
      <xdr:rowOff>152400</xdr:rowOff>
    </xdr:from>
    <xdr:to>
      <xdr:col>5</xdr:col>
      <xdr:colOff>9525</xdr:colOff>
      <xdr:row>8</xdr:row>
      <xdr:rowOff>219075</xdr:rowOff>
    </xdr:to>
    <xdr:sp macro="[0]!Arkusz5.ZmienKolor">
      <xdr:nvSpPr>
        <xdr:cNvPr id="16" name="Autokształt 122"/>
        <xdr:cNvSpPr>
          <a:spLocks/>
        </xdr:cNvSpPr>
      </xdr:nvSpPr>
      <xdr:spPr>
        <a:xfrm>
          <a:off x="2105025" y="2400300"/>
          <a:ext cx="409575" cy="361950"/>
        </a:xfrm>
        <a:prstGeom prst="rtTriangle">
          <a:avLst/>
        </a:prstGeom>
        <a:solidFill>
          <a:srgbClr val="FFFFFF"/>
        </a:soli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628650</xdr:colOff>
      <xdr:row>7</xdr:row>
      <xdr:rowOff>266700</xdr:rowOff>
    </xdr:from>
    <xdr:to>
      <xdr:col>1</xdr:col>
      <xdr:colOff>295275</xdr:colOff>
      <xdr:row>9</xdr:row>
      <xdr:rowOff>47625</xdr:rowOff>
    </xdr:to>
    <xdr:sp macro="[0]!Arkusz5.ZmienKolor">
      <xdr:nvSpPr>
        <xdr:cNvPr id="17" name="Autokształt 123"/>
        <xdr:cNvSpPr>
          <a:spLocks/>
        </xdr:cNvSpPr>
      </xdr:nvSpPr>
      <xdr:spPr>
        <a:xfrm rot="10800000">
          <a:off x="628650" y="2514600"/>
          <a:ext cx="419100" cy="361950"/>
        </a:xfrm>
        <a:prstGeom prst="rtTriangle">
          <a:avLst/>
        </a:prstGeom>
        <a:solidFill>
          <a:srgbClr val="FFFFFF"/>
        </a:soli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28575</xdr:colOff>
      <xdr:row>5</xdr:row>
      <xdr:rowOff>104775</xdr:rowOff>
    </xdr:from>
    <xdr:to>
      <xdr:col>4</xdr:col>
      <xdr:colOff>447675</xdr:colOff>
      <xdr:row>7</xdr:row>
      <xdr:rowOff>85725</xdr:rowOff>
    </xdr:to>
    <xdr:sp macro="[0]!Arkusz5.ZmienKolor">
      <xdr:nvSpPr>
        <xdr:cNvPr id="18" name="Autokształt 119"/>
        <xdr:cNvSpPr>
          <a:spLocks/>
        </xdr:cNvSpPr>
      </xdr:nvSpPr>
      <xdr:spPr>
        <a:xfrm rot="10800000">
          <a:off x="2009775" y="1971675"/>
          <a:ext cx="419100" cy="361950"/>
        </a:xfrm>
        <a:prstGeom prst="rtTriangle">
          <a:avLst/>
        </a:prstGeom>
        <a:solidFill>
          <a:srgbClr val="FFFFFF"/>
        </a:soli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381000</xdr:colOff>
      <xdr:row>7</xdr:row>
      <xdr:rowOff>200025</xdr:rowOff>
    </xdr:from>
    <xdr:to>
      <xdr:col>3</xdr:col>
      <xdr:colOff>371475</xdr:colOff>
      <xdr:row>8</xdr:row>
      <xdr:rowOff>266700</xdr:rowOff>
    </xdr:to>
    <xdr:sp macro="[0]!Arkusz5.ZmienKolor">
      <xdr:nvSpPr>
        <xdr:cNvPr id="19" name="Autokształt 117"/>
        <xdr:cNvSpPr>
          <a:spLocks/>
        </xdr:cNvSpPr>
      </xdr:nvSpPr>
      <xdr:spPr>
        <a:xfrm rot="10800000">
          <a:off x="1543050" y="2447925"/>
          <a:ext cx="419100" cy="361950"/>
        </a:xfrm>
        <a:prstGeom prst="rtTriangle">
          <a:avLst/>
        </a:prstGeom>
        <a:solidFill>
          <a:srgbClr val="FFFFFF"/>
        </a:soli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28575</xdr:colOff>
      <xdr:row>7</xdr:row>
      <xdr:rowOff>171450</xdr:rowOff>
    </xdr:from>
    <xdr:to>
      <xdr:col>3</xdr:col>
      <xdr:colOff>19050</xdr:colOff>
      <xdr:row>8</xdr:row>
      <xdr:rowOff>238125</xdr:rowOff>
    </xdr:to>
    <xdr:sp macro="[0]!Arkusz5.ZmienKolor">
      <xdr:nvSpPr>
        <xdr:cNvPr id="20" name="Autokształt 121"/>
        <xdr:cNvSpPr>
          <a:spLocks/>
        </xdr:cNvSpPr>
      </xdr:nvSpPr>
      <xdr:spPr>
        <a:xfrm>
          <a:off x="1190625" y="2419350"/>
          <a:ext cx="419100" cy="361950"/>
        </a:xfrm>
        <a:prstGeom prst="rtTriangle">
          <a:avLst/>
        </a:prstGeom>
        <a:solidFill>
          <a:srgbClr val="FFFFFF"/>
        </a:soli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133350</xdr:rowOff>
    </xdr:from>
    <xdr:to>
      <xdr:col>8</xdr:col>
      <xdr:colOff>85725</xdr:colOff>
      <xdr:row>5</xdr:row>
      <xdr:rowOff>47625</xdr:rowOff>
    </xdr:to>
    <xdr:sp macro="[0]!Arkusz5.ZmienKolor">
      <xdr:nvSpPr>
        <xdr:cNvPr id="21" name="Prostokąt 134"/>
        <xdr:cNvSpPr>
          <a:spLocks/>
        </xdr:cNvSpPr>
      </xdr:nvSpPr>
      <xdr:spPr>
        <a:xfrm>
          <a:off x="3324225" y="1057275"/>
          <a:ext cx="438150" cy="857250"/>
        </a:xfrm>
        <a:prstGeom prst="rect">
          <a:avLst/>
        </a:prstGeom>
        <a:solidFill>
          <a:srgbClr val="FFFFFF"/>
        </a:soli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85725</xdr:colOff>
      <xdr:row>1</xdr:row>
      <xdr:rowOff>133350</xdr:rowOff>
    </xdr:from>
    <xdr:to>
      <xdr:col>8</xdr:col>
      <xdr:colOff>523875</xdr:colOff>
      <xdr:row>5</xdr:row>
      <xdr:rowOff>47625</xdr:rowOff>
    </xdr:to>
    <xdr:sp macro="[0]!Arkusz5.ZmienKolor">
      <xdr:nvSpPr>
        <xdr:cNvPr id="22" name="Prostokąt 135"/>
        <xdr:cNvSpPr>
          <a:spLocks/>
        </xdr:cNvSpPr>
      </xdr:nvSpPr>
      <xdr:spPr>
        <a:xfrm>
          <a:off x="3762375" y="1057275"/>
          <a:ext cx="438150" cy="857250"/>
        </a:xfrm>
        <a:prstGeom prst="rect">
          <a:avLst/>
        </a:prstGeom>
        <a:solidFill>
          <a:srgbClr val="FFFFFF"/>
        </a:soli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523875</xdr:colOff>
      <xdr:row>1</xdr:row>
      <xdr:rowOff>133350</xdr:rowOff>
    </xdr:from>
    <xdr:to>
      <xdr:col>9</xdr:col>
      <xdr:colOff>85725</xdr:colOff>
      <xdr:row>5</xdr:row>
      <xdr:rowOff>47625</xdr:rowOff>
    </xdr:to>
    <xdr:sp macro="[0]!Arkusz5.ZmienKolor">
      <xdr:nvSpPr>
        <xdr:cNvPr id="23" name="Prostokąt 136"/>
        <xdr:cNvSpPr>
          <a:spLocks/>
        </xdr:cNvSpPr>
      </xdr:nvSpPr>
      <xdr:spPr>
        <a:xfrm>
          <a:off x="4200525" y="1057275"/>
          <a:ext cx="428625" cy="857250"/>
        </a:xfrm>
        <a:prstGeom prst="rect">
          <a:avLst/>
        </a:prstGeom>
        <a:solidFill>
          <a:srgbClr val="FFFFFF"/>
        </a:soli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66675</xdr:colOff>
      <xdr:row>11</xdr:row>
      <xdr:rowOff>123825</xdr:rowOff>
    </xdr:from>
    <xdr:to>
      <xdr:col>8</xdr:col>
      <xdr:colOff>209550</xdr:colOff>
      <xdr:row>13</xdr:row>
      <xdr:rowOff>171450</xdr:rowOff>
    </xdr:to>
    <xdr:sp macro="[0]!Arkusz5.ZmienKolor">
      <xdr:nvSpPr>
        <xdr:cNvPr id="24" name="Autokształt 143"/>
        <xdr:cNvSpPr>
          <a:spLocks/>
        </xdr:cNvSpPr>
      </xdr:nvSpPr>
      <xdr:spPr>
        <a:xfrm>
          <a:off x="3390900" y="3333750"/>
          <a:ext cx="495300" cy="428625"/>
        </a:xfrm>
        <a:prstGeom prst="octagon">
          <a:avLst>
            <a:gd name="adj" fmla="val -23342"/>
          </a:avLst>
        </a:prstGeom>
        <a:solidFill>
          <a:srgbClr val="FFFFFF"/>
        </a:soli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438150</xdr:colOff>
      <xdr:row>11</xdr:row>
      <xdr:rowOff>142875</xdr:rowOff>
    </xdr:from>
    <xdr:to>
      <xdr:col>9</xdr:col>
      <xdr:colOff>57150</xdr:colOff>
      <xdr:row>13</xdr:row>
      <xdr:rowOff>190500</xdr:rowOff>
    </xdr:to>
    <xdr:sp macro="[0]!Arkusz5.ZmienKolor">
      <xdr:nvSpPr>
        <xdr:cNvPr id="25" name="Autokształt 144"/>
        <xdr:cNvSpPr>
          <a:spLocks/>
        </xdr:cNvSpPr>
      </xdr:nvSpPr>
      <xdr:spPr>
        <a:xfrm>
          <a:off x="4114800" y="3352800"/>
          <a:ext cx="485775" cy="428625"/>
        </a:xfrm>
        <a:prstGeom prst="octagon">
          <a:avLst/>
        </a:prstGeom>
        <a:solidFill>
          <a:srgbClr val="FFFFFF"/>
        </a:soli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419100</xdr:colOff>
      <xdr:row>14</xdr:row>
      <xdr:rowOff>66675</xdr:rowOff>
    </xdr:from>
    <xdr:to>
      <xdr:col>9</xdr:col>
      <xdr:colOff>47625</xdr:colOff>
      <xdr:row>15</xdr:row>
      <xdr:rowOff>180975</xdr:rowOff>
    </xdr:to>
    <xdr:sp macro="[0]!Arkusz5.ZmienKolor">
      <xdr:nvSpPr>
        <xdr:cNvPr id="26" name="Autokształt 147"/>
        <xdr:cNvSpPr>
          <a:spLocks/>
        </xdr:cNvSpPr>
      </xdr:nvSpPr>
      <xdr:spPr>
        <a:xfrm>
          <a:off x="4095750" y="3943350"/>
          <a:ext cx="495300" cy="428625"/>
        </a:xfrm>
        <a:prstGeom prst="octagon">
          <a:avLst/>
        </a:prstGeom>
        <a:solidFill>
          <a:srgbClr val="FFFFFF"/>
        </a:soli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76200</xdr:colOff>
      <xdr:row>13</xdr:row>
      <xdr:rowOff>47625</xdr:rowOff>
    </xdr:from>
    <xdr:to>
      <xdr:col>8</xdr:col>
      <xdr:colOff>561975</xdr:colOff>
      <xdr:row>14</xdr:row>
      <xdr:rowOff>190500</xdr:rowOff>
    </xdr:to>
    <xdr:sp macro="[0]!Arkusz5.ZmienKolor">
      <xdr:nvSpPr>
        <xdr:cNvPr id="27" name="Autokształt 145"/>
        <xdr:cNvSpPr>
          <a:spLocks/>
        </xdr:cNvSpPr>
      </xdr:nvSpPr>
      <xdr:spPr>
        <a:xfrm>
          <a:off x="3752850" y="3638550"/>
          <a:ext cx="485775" cy="428625"/>
        </a:xfrm>
        <a:prstGeom prst="octagon">
          <a:avLst/>
        </a:prstGeom>
        <a:solidFill>
          <a:srgbClr val="FFFFFF"/>
        </a:soli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76200</xdr:colOff>
      <xdr:row>14</xdr:row>
      <xdr:rowOff>66675</xdr:rowOff>
    </xdr:from>
    <xdr:to>
      <xdr:col>8</xdr:col>
      <xdr:colOff>219075</xdr:colOff>
      <xdr:row>15</xdr:row>
      <xdr:rowOff>180975</xdr:rowOff>
    </xdr:to>
    <xdr:sp macro="[0]!Arkusz5.ZmienKolor">
      <xdr:nvSpPr>
        <xdr:cNvPr id="28" name="Autokształt 146"/>
        <xdr:cNvSpPr>
          <a:spLocks/>
        </xdr:cNvSpPr>
      </xdr:nvSpPr>
      <xdr:spPr>
        <a:xfrm>
          <a:off x="3400425" y="3943350"/>
          <a:ext cx="495300" cy="428625"/>
        </a:xfrm>
        <a:prstGeom prst="octagon">
          <a:avLst/>
        </a:prstGeom>
        <a:solidFill>
          <a:srgbClr val="FFFFFF"/>
        </a:soli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847725</xdr:colOff>
      <xdr:row>10</xdr:row>
      <xdr:rowOff>9525</xdr:rowOff>
    </xdr:from>
    <xdr:to>
      <xdr:col>14</xdr:col>
      <xdr:colOff>76200</xdr:colOff>
      <xdr:row>12</xdr:row>
      <xdr:rowOff>123825</xdr:rowOff>
    </xdr:to>
    <xdr:sp macro="[0]!Arkusz5.ZmienKolor">
      <xdr:nvSpPr>
        <xdr:cNvPr id="29" name="Autokształt 157"/>
        <xdr:cNvSpPr>
          <a:spLocks/>
        </xdr:cNvSpPr>
      </xdr:nvSpPr>
      <xdr:spPr>
        <a:xfrm rot="5400000">
          <a:off x="6543675" y="3028950"/>
          <a:ext cx="561975" cy="495300"/>
        </a:xfrm>
        <a:prstGeom prst="diamond">
          <a:avLst/>
        </a:prstGeom>
        <a:solidFill>
          <a:srgbClr val="FFFFFF"/>
        </a:soli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628650</xdr:colOff>
      <xdr:row>7</xdr:row>
      <xdr:rowOff>161925</xdr:rowOff>
    </xdr:from>
    <xdr:to>
      <xdr:col>13</xdr:col>
      <xdr:colOff>323850</xdr:colOff>
      <xdr:row>9</xdr:row>
      <xdr:rowOff>76200</xdr:rowOff>
    </xdr:to>
    <xdr:sp macro="[0]!Arkusz5.ZmienKolor">
      <xdr:nvSpPr>
        <xdr:cNvPr id="30" name="Autokształt 159"/>
        <xdr:cNvSpPr>
          <a:spLocks/>
        </xdr:cNvSpPr>
      </xdr:nvSpPr>
      <xdr:spPr>
        <a:xfrm rot="5400000">
          <a:off x="6324600" y="2409825"/>
          <a:ext cx="561975" cy="495300"/>
        </a:xfrm>
        <a:prstGeom prst="diamond">
          <a:avLst/>
        </a:prstGeom>
        <a:solidFill>
          <a:srgbClr val="FFFFFF"/>
        </a:soli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180975</xdr:colOff>
      <xdr:row>10</xdr:row>
      <xdr:rowOff>76200</xdr:rowOff>
    </xdr:from>
    <xdr:to>
      <xdr:col>12</xdr:col>
      <xdr:colOff>742950</xdr:colOff>
      <xdr:row>13</xdr:row>
      <xdr:rowOff>0</xdr:rowOff>
    </xdr:to>
    <xdr:sp macro="[0]!Arkusz5.ZmienKolor">
      <xdr:nvSpPr>
        <xdr:cNvPr id="31" name="Autokształt 160"/>
        <xdr:cNvSpPr>
          <a:spLocks/>
        </xdr:cNvSpPr>
      </xdr:nvSpPr>
      <xdr:spPr>
        <a:xfrm rot="5400000">
          <a:off x="5876925" y="3095625"/>
          <a:ext cx="561975" cy="495300"/>
        </a:xfrm>
        <a:prstGeom prst="diamond">
          <a:avLst/>
        </a:prstGeom>
        <a:solidFill>
          <a:srgbClr val="FFFFFF"/>
        </a:soli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523875</xdr:colOff>
      <xdr:row>12</xdr:row>
      <xdr:rowOff>171450</xdr:rowOff>
    </xdr:from>
    <xdr:to>
      <xdr:col>13</xdr:col>
      <xdr:colOff>219075</xdr:colOff>
      <xdr:row>14</xdr:row>
      <xdr:rowOff>190500</xdr:rowOff>
    </xdr:to>
    <xdr:sp macro="[0]!Arkusz5.ZmienKolor">
      <xdr:nvSpPr>
        <xdr:cNvPr id="32" name="Autokształt 161"/>
        <xdr:cNvSpPr>
          <a:spLocks/>
        </xdr:cNvSpPr>
      </xdr:nvSpPr>
      <xdr:spPr>
        <a:xfrm rot="5400000">
          <a:off x="6219825" y="3571875"/>
          <a:ext cx="561975" cy="495300"/>
        </a:xfrm>
        <a:prstGeom prst="diamond">
          <a:avLst/>
        </a:prstGeom>
        <a:solidFill>
          <a:srgbClr val="FFFFFF"/>
        </a:soli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104775</xdr:rowOff>
    </xdr:from>
    <xdr:to>
      <xdr:col>2</xdr:col>
      <xdr:colOff>190500</xdr:colOff>
      <xdr:row>14</xdr:row>
      <xdr:rowOff>219075</xdr:rowOff>
    </xdr:to>
    <xdr:sp macro="[0]!Arkusz5.ZmienKolor">
      <xdr:nvSpPr>
        <xdr:cNvPr id="33" name="Autokształt 131"/>
        <xdr:cNvSpPr>
          <a:spLocks/>
        </xdr:cNvSpPr>
      </xdr:nvSpPr>
      <xdr:spPr>
        <a:xfrm>
          <a:off x="819150" y="3695700"/>
          <a:ext cx="533400" cy="400050"/>
        </a:xfrm>
        <a:prstGeom prst="triangle">
          <a:avLst/>
        </a:prstGeom>
        <a:solidFill>
          <a:srgbClr val="FFFFFF"/>
        </a:soli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171450</xdr:colOff>
      <xdr:row>13</xdr:row>
      <xdr:rowOff>209550</xdr:rowOff>
    </xdr:from>
    <xdr:to>
      <xdr:col>0</xdr:col>
      <xdr:colOff>704850</xdr:colOff>
      <xdr:row>15</xdr:row>
      <xdr:rowOff>9525</xdr:rowOff>
    </xdr:to>
    <xdr:sp macro="[0]!Arkusz5.ZmienKolor">
      <xdr:nvSpPr>
        <xdr:cNvPr id="34" name="Autokształt 129"/>
        <xdr:cNvSpPr>
          <a:spLocks/>
        </xdr:cNvSpPr>
      </xdr:nvSpPr>
      <xdr:spPr>
        <a:xfrm>
          <a:off x="171450" y="3800475"/>
          <a:ext cx="533400" cy="400050"/>
        </a:xfrm>
        <a:prstGeom prst="triangle">
          <a:avLst/>
        </a:prstGeom>
        <a:solidFill>
          <a:srgbClr val="FFFFFF"/>
        </a:soli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85725</xdr:colOff>
      <xdr:row>10</xdr:row>
      <xdr:rowOff>66675</xdr:rowOff>
    </xdr:from>
    <xdr:to>
      <xdr:col>5</xdr:col>
      <xdr:colOff>95250</xdr:colOff>
      <xdr:row>12</xdr:row>
      <xdr:rowOff>85725</xdr:rowOff>
    </xdr:to>
    <xdr:sp macro="[0]!Arkusz5.ZmienKolor">
      <xdr:nvSpPr>
        <xdr:cNvPr id="35" name="Autokształt 126"/>
        <xdr:cNvSpPr>
          <a:spLocks/>
        </xdr:cNvSpPr>
      </xdr:nvSpPr>
      <xdr:spPr>
        <a:xfrm rot="10800000">
          <a:off x="2066925" y="3086100"/>
          <a:ext cx="533400" cy="400050"/>
        </a:xfrm>
        <a:prstGeom prst="triangle">
          <a:avLst/>
        </a:prstGeom>
        <a:solidFill>
          <a:srgbClr val="FFFFFF"/>
        </a:soli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161925</xdr:colOff>
      <xdr:row>13</xdr:row>
      <xdr:rowOff>161925</xdr:rowOff>
    </xdr:from>
    <xdr:to>
      <xdr:col>3</xdr:col>
      <xdr:colOff>266700</xdr:colOff>
      <xdr:row>14</xdr:row>
      <xdr:rowOff>276225</xdr:rowOff>
    </xdr:to>
    <xdr:sp macro="[0]!Arkusz5.ZmienKolor">
      <xdr:nvSpPr>
        <xdr:cNvPr id="36" name="Autokształt 133"/>
        <xdr:cNvSpPr>
          <a:spLocks/>
        </xdr:cNvSpPr>
      </xdr:nvSpPr>
      <xdr:spPr>
        <a:xfrm>
          <a:off x="1323975" y="3752850"/>
          <a:ext cx="533400" cy="400050"/>
        </a:xfrm>
        <a:prstGeom prst="triangle">
          <a:avLst/>
        </a:prstGeom>
        <a:solidFill>
          <a:srgbClr val="FFFFFF"/>
        </a:soli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619125</xdr:colOff>
      <xdr:row>10</xdr:row>
      <xdr:rowOff>133350</xdr:rowOff>
    </xdr:from>
    <xdr:to>
      <xdr:col>1</xdr:col>
      <xdr:colOff>400050</xdr:colOff>
      <xdr:row>12</xdr:row>
      <xdr:rowOff>152400</xdr:rowOff>
    </xdr:to>
    <xdr:sp macro="[0]!Arkusz5.ZmienKolor">
      <xdr:nvSpPr>
        <xdr:cNvPr id="37" name="Autokształt 128"/>
        <xdr:cNvSpPr>
          <a:spLocks/>
        </xdr:cNvSpPr>
      </xdr:nvSpPr>
      <xdr:spPr>
        <a:xfrm rot="10800000">
          <a:off x="619125" y="3152775"/>
          <a:ext cx="533400" cy="400050"/>
        </a:xfrm>
        <a:prstGeom prst="triangle">
          <a:avLst/>
        </a:prstGeom>
        <a:solidFill>
          <a:srgbClr val="FFFFFF"/>
        </a:soli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371475</xdr:colOff>
      <xdr:row>10</xdr:row>
      <xdr:rowOff>171450</xdr:rowOff>
    </xdr:from>
    <xdr:to>
      <xdr:col>4</xdr:col>
      <xdr:colOff>85725</xdr:colOff>
      <xdr:row>13</xdr:row>
      <xdr:rowOff>0</xdr:rowOff>
    </xdr:to>
    <xdr:sp macro="[0]!Arkusz5.ZmienKolor">
      <xdr:nvSpPr>
        <xdr:cNvPr id="38" name="Autokształt 124"/>
        <xdr:cNvSpPr>
          <a:spLocks/>
        </xdr:cNvSpPr>
      </xdr:nvSpPr>
      <xdr:spPr>
        <a:xfrm rot="10800000">
          <a:off x="1533525" y="3190875"/>
          <a:ext cx="533400" cy="400050"/>
        </a:xfrm>
        <a:prstGeom prst="triangle">
          <a:avLst/>
        </a:prstGeom>
        <a:solidFill>
          <a:srgbClr val="FFFFFF"/>
        </a:soli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11</xdr:row>
      <xdr:rowOff>123825</xdr:rowOff>
    </xdr:from>
    <xdr:to>
      <xdr:col>0</xdr:col>
      <xdr:colOff>666750</xdr:colOff>
      <xdr:row>13</xdr:row>
      <xdr:rowOff>142875</xdr:rowOff>
    </xdr:to>
    <xdr:sp macro="[0]!Arkusz5.ZmienKolor">
      <xdr:nvSpPr>
        <xdr:cNvPr id="39" name="Autokształt 130"/>
        <xdr:cNvSpPr>
          <a:spLocks/>
        </xdr:cNvSpPr>
      </xdr:nvSpPr>
      <xdr:spPr>
        <a:xfrm rot="10800000">
          <a:off x="133350" y="3333750"/>
          <a:ext cx="533400" cy="400050"/>
        </a:xfrm>
        <a:prstGeom prst="triangle">
          <a:avLst/>
        </a:prstGeom>
        <a:solidFill>
          <a:srgbClr val="FFFFFF"/>
        </a:soli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190500</xdr:colOff>
      <xdr:row>3</xdr:row>
      <xdr:rowOff>47625</xdr:rowOff>
    </xdr:from>
    <xdr:to>
      <xdr:col>12</xdr:col>
      <xdr:colOff>381000</xdr:colOff>
      <xdr:row>4</xdr:row>
      <xdr:rowOff>161925</xdr:rowOff>
    </xdr:to>
    <xdr:sp macro="[0]!Arkusz5.ZmienKolor">
      <xdr:nvSpPr>
        <xdr:cNvPr id="40" name="Autokształt 153"/>
        <xdr:cNvSpPr>
          <a:spLocks/>
        </xdr:cNvSpPr>
      </xdr:nvSpPr>
      <xdr:spPr>
        <a:xfrm>
          <a:off x="5553075" y="1438275"/>
          <a:ext cx="523875" cy="400050"/>
        </a:xfrm>
        <a:prstGeom prst="hexagon">
          <a:avLst/>
        </a:prstGeom>
        <a:solidFill>
          <a:srgbClr val="FFFFFF"/>
        </a:soli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180975</xdr:colOff>
      <xdr:row>4</xdr:row>
      <xdr:rowOff>180975</xdr:rowOff>
    </xdr:from>
    <xdr:to>
      <xdr:col>12</xdr:col>
      <xdr:colOff>704850</xdr:colOff>
      <xdr:row>7</xdr:row>
      <xdr:rowOff>9525</xdr:rowOff>
    </xdr:to>
    <xdr:sp macro="[0]!Arkusz5.ZmienKolor">
      <xdr:nvSpPr>
        <xdr:cNvPr id="41" name="Autokształt 154"/>
        <xdr:cNvSpPr>
          <a:spLocks/>
        </xdr:cNvSpPr>
      </xdr:nvSpPr>
      <xdr:spPr>
        <a:xfrm>
          <a:off x="5876925" y="1857375"/>
          <a:ext cx="523875" cy="400050"/>
        </a:xfrm>
        <a:prstGeom prst="hexagon">
          <a:avLst/>
        </a:prstGeom>
        <a:solidFill>
          <a:srgbClr val="FFFFFF"/>
        </a:soli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333375</xdr:colOff>
      <xdr:row>0</xdr:row>
      <xdr:rowOff>571500</xdr:rowOff>
    </xdr:from>
    <xdr:to>
      <xdr:col>12</xdr:col>
      <xdr:colOff>857250</xdr:colOff>
      <xdr:row>0</xdr:row>
      <xdr:rowOff>923925</xdr:rowOff>
    </xdr:to>
    <xdr:sp macro="[0]!Arkusz5.ZmienKolor">
      <xdr:nvSpPr>
        <xdr:cNvPr id="42" name="Autokształt 148"/>
        <xdr:cNvSpPr>
          <a:spLocks/>
        </xdr:cNvSpPr>
      </xdr:nvSpPr>
      <xdr:spPr>
        <a:xfrm>
          <a:off x="6029325" y="571500"/>
          <a:ext cx="523875" cy="352425"/>
        </a:xfrm>
        <a:prstGeom prst="hexagon">
          <a:avLst/>
        </a:prstGeom>
        <a:solidFill>
          <a:srgbClr val="FFFFFF"/>
        </a:soli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923925</xdr:rowOff>
    </xdr:from>
    <xdr:to>
      <xdr:col>14</xdr:col>
      <xdr:colOff>57150</xdr:colOff>
      <xdr:row>2</xdr:row>
      <xdr:rowOff>161925</xdr:rowOff>
    </xdr:to>
    <xdr:sp macro="[0]!Arkusz5.ZmienKolor">
      <xdr:nvSpPr>
        <xdr:cNvPr id="43" name="Autokształt 151"/>
        <xdr:cNvSpPr>
          <a:spLocks/>
        </xdr:cNvSpPr>
      </xdr:nvSpPr>
      <xdr:spPr>
        <a:xfrm>
          <a:off x="6562725" y="923925"/>
          <a:ext cx="523875" cy="352425"/>
        </a:xfrm>
        <a:prstGeom prst="hexagon">
          <a:avLst/>
        </a:prstGeom>
        <a:solidFill>
          <a:srgbClr val="FFFFFF"/>
        </a:soli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714375</xdr:colOff>
      <xdr:row>4</xdr:row>
      <xdr:rowOff>47625</xdr:rowOff>
    </xdr:from>
    <xdr:to>
      <xdr:col>13</xdr:col>
      <xdr:colOff>371475</xdr:colOff>
      <xdr:row>6</xdr:row>
      <xdr:rowOff>66675</xdr:rowOff>
    </xdr:to>
    <xdr:sp macro="[0]!Arkusz5.ZmienKolor">
      <xdr:nvSpPr>
        <xdr:cNvPr id="44" name="Autokształt 152"/>
        <xdr:cNvSpPr>
          <a:spLocks/>
        </xdr:cNvSpPr>
      </xdr:nvSpPr>
      <xdr:spPr>
        <a:xfrm>
          <a:off x="6410325" y="1724025"/>
          <a:ext cx="523875" cy="400050"/>
        </a:xfrm>
        <a:prstGeom prst="hexagon">
          <a:avLst/>
        </a:prstGeom>
        <a:solidFill>
          <a:srgbClr val="FFFFFF"/>
        </a:soli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257175</xdr:colOff>
      <xdr:row>11</xdr:row>
      <xdr:rowOff>19050</xdr:rowOff>
    </xdr:from>
    <xdr:to>
      <xdr:col>2</xdr:col>
      <xdr:colOff>381000</xdr:colOff>
      <xdr:row>13</xdr:row>
      <xdr:rowOff>38100</xdr:rowOff>
    </xdr:to>
    <xdr:sp macro="[0]!Arkusz5.ZmienKolor">
      <xdr:nvSpPr>
        <xdr:cNvPr id="45" name="Autokształt 125"/>
        <xdr:cNvSpPr>
          <a:spLocks/>
        </xdr:cNvSpPr>
      </xdr:nvSpPr>
      <xdr:spPr>
        <a:xfrm>
          <a:off x="1009650" y="3228975"/>
          <a:ext cx="533400" cy="400050"/>
        </a:xfrm>
        <a:prstGeom prst="triangle">
          <a:avLst/>
        </a:prstGeom>
        <a:solidFill>
          <a:srgbClr val="FFFFFF"/>
        </a:soli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238125</xdr:colOff>
      <xdr:row>12</xdr:row>
      <xdr:rowOff>28575</xdr:rowOff>
    </xdr:from>
    <xdr:to>
      <xdr:col>4</xdr:col>
      <xdr:colOff>381000</xdr:colOff>
      <xdr:row>13</xdr:row>
      <xdr:rowOff>238125</xdr:rowOff>
    </xdr:to>
    <xdr:sp macro="[0]!Arkusz5.ZmienKolor">
      <xdr:nvSpPr>
        <xdr:cNvPr id="46" name="Autokształt 127"/>
        <xdr:cNvSpPr>
          <a:spLocks/>
        </xdr:cNvSpPr>
      </xdr:nvSpPr>
      <xdr:spPr>
        <a:xfrm>
          <a:off x="1828800" y="3429000"/>
          <a:ext cx="533400" cy="400050"/>
        </a:xfrm>
        <a:prstGeom prst="triangle">
          <a:avLst/>
        </a:prstGeom>
        <a:solidFill>
          <a:srgbClr val="FFFFFF"/>
        </a:soli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314325</xdr:colOff>
      <xdr:row>9</xdr:row>
      <xdr:rowOff>47625</xdr:rowOff>
    </xdr:from>
    <xdr:to>
      <xdr:col>15</xdr:col>
      <xdr:colOff>438150</xdr:colOff>
      <xdr:row>11</xdr:row>
      <xdr:rowOff>161925</xdr:rowOff>
    </xdr:to>
    <xdr:sp macro="[0]!Arkusz5.ZmienKolor">
      <xdr:nvSpPr>
        <xdr:cNvPr id="47" name="Autokształt 155"/>
        <xdr:cNvSpPr>
          <a:spLocks/>
        </xdr:cNvSpPr>
      </xdr:nvSpPr>
      <xdr:spPr>
        <a:xfrm rot="5400000">
          <a:off x="7343775" y="2876550"/>
          <a:ext cx="571500" cy="495300"/>
        </a:xfrm>
        <a:prstGeom prst="diamond">
          <a:avLst/>
        </a:prstGeom>
        <a:solidFill>
          <a:srgbClr val="FFFFFF"/>
        </a:soli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381000</xdr:colOff>
      <xdr:row>7</xdr:row>
      <xdr:rowOff>257175</xdr:rowOff>
    </xdr:from>
    <xdr:to>
      <xdr:col>15</xdr:col>
      <xdr:colOff>28575</xdr:colOff>
      <xdr:row>9</xdr:row>
      <xdr:rowOff>171450</xdr:rowOff>
    </xdr:to>
    <xdr:sp macro="[0]!Arkusz5.ZmienKolor">
      <xdr:nvSpPr>
        <xdr:cNvPr id="48" name="Autokształt 156"/>
        <xdr:cNvSpPr>
          <a:spLocks/>
        </xdr:cNvSpPr>
      </xdr:nvSpPr>
      <xdr:spPr>
        <a:xfrm rot="5400000">
          <a:off x="6943725" y="2505075"/>
          <a:ext cx="561975" cy="495300"/>
        </a:xfrm>
        <a:prstGeom prst="diamond">
          <a:avLst/>
        </a:prstGeom>
        <a:solidFill>
          <a:srgbClr val="FFFFFF"/>
        </a:soli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9525</xdr:colOff>
      <xdr:row>8</xdr:row>
      <xdr:rowOff>9525</xdr:rowOff>
    </xdr:from>
    <xdr:to>
      <xdr:col>12</xdr:col>
      <xdr:colOff>571500</xdr:colOff>
      <xdr:row>10</xdr:row>
      <xdr:rowOff>28575</xdr:rowOff>
    </xdr:to>
    <xdr:sp macro="[0]!Arkusz5.ZmienKolor">
      <xdr:nvSpPr>
        <xdr:cNvPr id="49" name="Autokształt 158"/>
        <xdr:cNvSpPr>
          <a:spLocks/>
        </xdr:cNvSpPr>
      </xdr:nvSpPr>
      <xdr:spPr>
        <a:xfrm rot="5400000">
          <a:off x="5705475" y="2552700"/>
          <a:ext cx="561975" cy="495300"/>
        </a:xfrm>
        <a:prstGeom prst="diamond">
          <a:avLst/>
        </a:prstGeom>
        <a:solidFill>
          <a:srgbClr val="FFFFFF"/>
        </a:soli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314325</xdr:colOff>
      <xdr:row>14</xdr:row>
      <xdr:rowOff>85725</xdr:rowOff>
    </xdr:from>
    <xdr:to>
      <xdr:col>4</xdr:col>
      <xdr:colOff>457200</xdr:colOff>
      <xdr:row>15</xdr:row>
      <xdr:rowOff>171450</xdr:rowOff>
    </xdr:to>
    <xdr:sp macro="[0]!Arkusz5.ZmienKolor">
      <xdr:nvSpPr>
        <xdr:cNvPr id="50" name="Autokształt 132"/>
        <xdr:cNvSpPr>
          <a:spLocks/>
        </xdr:cNvSpPr>
      </xdr:nvSpPr>
      <xdr:spPr>
        <a:xfrm rot="10800000">
          <a:off x="1905000" y="3962400"/>
          <a:ext cx="533400" cy="400050"/>
        </a:xfrm>
        <a:prstGeom prst="triangle">
          <a:avLst/>
        </a:prstGeom>
        <a:solidFill>
          <a:srgbClr val="FFFFFF"/>
        </a:soli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409575</xdr:colOff>
      <xdr:row>2</xdr:row>
      <xdr:rowOff>180975</xdr:rowOff>
    </xdr:from>
    <xdr:to>
      <xdr:col>13</xdr:col>
      <xdr:colOff>66675</xdr:colOff>
      <xdr:row>4</xdr:row>
      <xdr:rowOff>28575</xdr:rowOff>
    </xdr:to>
    <xdr:sp macro="[0]!Arkusz5.ZmienKolor">
      <xdr:nvSpPr>
        <xdr:cNvPr id="51" name="Autokształt 150"/>
        <xdr:cNvSpPr>
          <a:spLocks/>
        </xdr:cNvSpPr>
      </xdr:nvSpPr>
      <xdr:spPr>
        <a:xfrm>
          <a:off x="6105525" y="1295400"/>
          <a:ext cx="523875" cy="409575"/>
        </a:xfrm>
        <a:prstGeom prst="hexagon">
          <a:avLst/>
        </a:prstGeom>
        <a:solidFill>
          <a:srgbClr val="FFFFFF"/>
        </a:soli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0</xdr:row>
      <xdr:rowOff>923925</xdr:rowOff>
    </xdr:from>
    <xdr:to>
      <xdr:col>12</xdr:col>
      <xdr:colOff>457200</xdr:colOff>
      <xdr:row>2</xdr:row>
      <xdr:rowOff>180975</xdr:rowOff>
    </xdr:to>
    <xdr:sp macro="[0]!Arkusz5.ZmienKolor">
      <xdr:nvSpPr>
        <xdr:cNvPr id="52" name="Autokształt 149"/>
        <xdr:cNvSpPr>
          <a:spLocks/>
        </xdr:cNvSpPr>
      </xdr:nvSpPr>
      <xdr:spPr>
        <a:xfrm>
          <a:off x="5629275" y="923925"/>
          <a:ext cx="523875" cy="371475"/>
        </a:xfrm>
        <a:prstGeom prst="hexagon">
          <a:avLst/>
        </a:prstGeom>
        <a:solidFill>
          <a:srgbClr val="FFFFFF"/>
        </a:soli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14</xdr:col>
      <xdr:colOff>142875</xdr:colOff>
      <xdr:row>0</xdr:row>
      <xdr:rowOff>19050</xdr:rowOff>
    </xdr:from>
    <xdr:to>
      <xdr:col>27</xdr:col>
      <xdr:colOff>323850</xdr:colOff>
      <xdr:row>0</xdr:row>
      <xdr:rowOff>371475</xdr:rowOff>
    </xdr:to>
    <xdr:pic>
      <xdr:nvPicPr>
        <xdr:cNvPr id="53" name="CommandButton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72325" y="19050"/>
          <a:ext cx="14954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304800</xdr:colOff>
      <xdr:row>0</xdr:row>
      <xdr:rowOff>19050</xdr:rowOff>
    </xdr:from>
    <xdr:to>
      <xdr:col>14</xdr:col>
      <xdr:colOff>133350</xdr:colOff>
      <xdr:row>0</xdr:row>
      <xdr:rowOff>371475</xdr:rowOff>
    </xdr:to>
    <xdr:pic>
      <xdr:nvPicPr>
        <xdr:cNvPr id="54" name="CommandButton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67375" y="19050"/>
          <a:ext cx="14954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17</xdr:row>
      <xdr:rowOff>28575</xdr:rowOff>
    </xdr:from>
    <xdr:to>
      <xdr:col>27</xdr:col>
      <xdr:colOff>323850</xdr:colOff>
      <xdr:row>19</xdr:row>
      <xdr:rowOff>114300</xdr:rowOff>
    </xdr:to>
    <xdr:pic>
      <xdr:nvPicPr>
        <xdr:cNvPr id="55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9875" y="4600575"/>
          <a:ext cx="20478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</xdr:row>
      <xdr:rowOff>57150</xdr:rowOff>
    </xdr:from>
    <xdr:to>
      <xdr:col>0</xdr:col>
      <xdr:colOff>647700</xdr:colOff>
      <xdr:row>4</xdr:row>
      <xdr:rowOff>0</xdr:rowOff>
    </xdr:to>
    <xdr:pic>
      <xdr:nvPicPr>
        <xdr:cNvPr id="56" name="Picture 7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981075"/>
          <a:ext cx="6286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66675</xdr:rowOff>
    </xdr:from>
    <xdr:to>
      <xdr:col>10</xdr:col>
      <xdr:colOff>428625</xdr:colOff>
      <xdr:row>0</xdr:row>
      <xdr:rowOff>590550</xdr:rowOff>
    </xdr:to>
    <xdr:sp textlink="$B$1">
      <xdr:nvSpPr>
        <xdr:cNvPr id="57" name="Ramka"/>
        <xdr:cNvSpPr>
          <a:spLocks/>
        </xdr:cNvSpPr>
      </xdr:nvSpPr>
      <xdr:spPr>
        <a:xfrm>
          <a:off x="219075" y="66675"/>
          <a:ext cx="5133975" cy="523875"/>
        </a:xfrm>
        <a:prstGeom prst="cloudCallout">
          <a:avLst>
            <a:gd name="adj1" fmla="val -47240"/>
            <a:gd name="adj2" fmla="val 133634"/>
          </a:avLst>
        </a:prstGeom>
        <a:gradFill rotWithShape="1">
          <a:gsLst>
            <a:gs pos="0">
              <a:srgbClr val="99CCFF"/>
            </a:gs>
            <a:gs pos="100000">
              <a:srgbClr val="465E75"/>
            </a:gs>
          </a:gsLst>
          <a:lin ang="0" scaled="1"/>
        </a:gra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Arial CE"/>
              <a:ea typeface="Arial CE"/>
              <a:cs typeface="Arial CE"/>
            </a:rPr>
            <a:t>Przedstaw na rysunkach dane ułamki:
</a:t>
          </a:r>
        </a:p>
      </xdr:txBody>
    </xdr:sp>
    <xdr:clientData/>
  </xdr:twoCellAnchor>
  <xdr:twoCellAnchor editAs="oneCell">
    <xdr:from>
      <xdr:col>9</xdr:col>
      <xdr:colOff>9525</xdr:colOff>
      <xdr:row>17</xdr:row>
      <xdr:rowOff>28575</xdr:rowOff>
    </xdr:from>
    <xdr:to>
      <xdr:col>13</xdr:col>
      <xdr:colOff>47625</xdr:colOff>
      <xdr:row>19</xdr:row>
      <xdr:rowOff>114300</xdr:rowOff>
    </xdr:to>
    <xdr:pic>
      <xdr:nvPicPr>
        <xdr:cNvPr id="58" name="CommandButton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52950" y="4600575"/>
          <a:ext cx="20574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46.png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image" Target="../media/image55.png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image" Target="../media/image56.png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image" Target="../media/image57.png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image" Target="../media/image47.png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image" Target="../media/image48.png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image" Target="../media/image49.png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6.xml" /><Relationship Id="rId4" Type="http://schemas.openxmlformats.org/officeDocument/2006/relationships/image" Target="../media/image50.png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image" Target="../media/image51.png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8.xml" /><Relationship Id="rId4" Type="http://schemas.openxmlformats.org/officeDocument/2006/relationships/image" Target="../media/image52.png" /><Relationship Id="rId5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9.xml" /><Relationship Id="rId4" Type="http://schemas.openxmlformats.org/officeDocument/2006/relationships/image" Target="../media/image53.png" /><Relationship Id="rId5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image" Target="../media/image54.png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/>
  <dimension ref="A1:L28"/>
  <sheetViews>
    <sheetView showGridLines="0" showRowColHeaders="0" showOutlineSymbols="0" workbookViewId="0" topLeftCell="A1">
      <selection activeCell="K28" sqref="K28"/>
    </sheetView>
  </sheetViews>
  <sheetFormatPr defaultColWidth="9.00390625" defaultRowHeight="12.75"/>
  <cols>
    <col min="1" max="1" width="6.125" style="0" customWidth="1"/>
    <col min="4" max="4" width="10.875" style="0" customWidth="1"/>
    <col min="6" max="6" width="10.125" style="0" customWidth="1"/>
    <col min="7" max="7" width="6.375" style="0" customWidth="1"/>
    <col min="9" max="9" width="10.00390625" style="0" customWidth="1"/>
  </cols>
  <sheetData>
    <row r="1" spans="1:10" s="32" customFormat="1" ht="10.5" customHeight="1">
      <c r="A1" s="32">
        <v>1</v>
      </c>
      <c r="B1" s="32">
        <v>1</v>
      </c>
      <c r="C1" s="32">
        <v>1</v>
      </c>
      <c r="D1" s="32">
        <v>0</v>
      </c>
      <c r="E1" s="32">
        <v>0</v>
      </c>
      <c r="F1" s="32">
        <v>0</v>
      </c>
      <c r="G1" s="32">
        <v>0</v>
      </c>
      <c r="H1" s="32">
        <v>0</v>
      </c>
      <c r="I1" s="32">
        <v>0</v>
      </c>
      <c r="J1" s="32">
        <v>0</v>
      </c>
    </row>
    <row r="2" spans="1:10" s="32" customFormat="1" ht="11.25" customHeight="1">
      <c r="A2" s="32">
        <v>1</v>
      </c>
      <c r="B2" s="32">
        <v>1.5</v>
      </c>
      <c r="C2" s="32">
        <v>2</v>
      </c>
      <c r="D2" s="32">
        <v>0</v>
      </c>
      <c r="E2" s="32">
        <v>0</v>
      </c>
      <c r="F2" s="32">
        <v>0</v>
      </c>
      <c r="G2" s="32">
        <v>0</v>
      </c>
      <c r="H2" s="32">
        <v>0</v>
      </c>
      <c r="I2" s="32">
        <v>0</v>
      </c>
      <c r="J2" s="32">
        <v>0</v>
      </c>
    </row>
    <row r="3" spans="1:7" ht="12.75">
      <c r="A3" s="32">
        <v>2</v>
      </c>
      <c r="B3" s="291" t="s">
        <v>89</v>
      </c>
      <c r="C3" s="292"/>
      <c r="D3" s="292"/>
      <c r="E3" s="292"/>
      <c r="F3" s="292"/>
      <c r="G3" s="292"/>
    </row>
    <row r="4" spans="2:7" ht="12.75">
      <c r="B4" s="292"/>
      <c r="C4" s="292"/>
      <c r="D4" s="292"/>
      <c r="E4" s="292"/>
      <c r="F4" s="292"/>
      <c r="G4" s="292"/>
    </row>
    <row r="5" spans="2:7" ht="12.75">
      <c r="B5" s="292"/>
      <c r="C5" s="292"/>
      <c r="D5" s="292"/>
      <c r="E5" s="292"/>
      <c r="F5" s="292"/>
      <c r="G5" s="292"/>
    </row>
    <row r="21" spans="4:9" ht="20.25" customHeight="1">
      <c r="D21" s="104">
        <v>1</v>
      </c>
      <c r="I21" s="104">
        <v>1</v>
      </c>
    </row>
    <row r="22" spans="4:9" ht="21" customHeight="1">
      <c r="D22" s="152">
        <v>3</v>
      </c>
      <c r="I22" s="152">
        <v>3</v>
      </c>
    </row>
    <row r="25" spans="3:10" ht="15.75">
      <c r="C25" s="288" t="s">
        <v>58</v>
      </c>
      <c r="D25" s="289"/>
      <c r="E25" s="67">
        <v>1</v>
      </c>
      <c r="F25" s="290" t="s">
        <v>59</v>
      </c>
      <c r="G25" s="290"/>
      <c r="H25" s="290"/>
      <c r="I25" s="290"/>
      <c r="J25" s="290"/>
    </row>
    <row r="26" spans="3:12" ht="15.75">
      <c r="C26" s="289"/>
      <c r="D26" s="289"/>
      <c r="E26" s="67">
        <f>D22</f>
        <v>3</v>
      </c>
      <c r="F26" s="290"/>
      <c r="G26" s="290"/>
      <c r="H26" s="290"/>
      <c r="I26" s="290"/>
      <c r="J26" s="290"/>
      <c r="K26" s="95"/>
      <c r="L26" s="59"/>
    </row>
    <row r="27" spans="3:5" ht="15.75">
      <c r="C27" s="99">
        <f>D22</f>
        <v>3</v>
      </c>
      <c r="D27" s="272" t="str">
        <f>IF(OR(C27=2,C27=3,C27=4),"równe","równych")</f>
        <v>równe</v>
      </c>
      <c r="E27" s="100" t="s">
        <v>60</v>
      </c>
    </row>
    <row r="28" ht="15.75">
      <c r="D28" s="67"/>
    </row>
  </sheetData>
  <mergeCells count="3">
    <mergeCell ref="C25:D26"/>
    <mergeCell ref="F25:J26"/>
    <mergeCell ref="B3:G5"/>
  </mergeCells>
  <printOptions/>
  <pageMargins left="0.75" right="0.75" top="1" bottom="1" header="0.5" footer="0.5"/>
  <pageSetup horizontalDpi="300" verticalDpi="300" orientation="portrait" paperSize="9" r:id="rId3"/>
  <drawing r:id="rId1"/>
  <picture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0"/>
  <dimension ref="A3:AP838"/>
  <sheetViews>
    <sheetView showGridLines="0" showRowColHeaders="0" showOutlineSymbols="0" workbookViewId="0" topLeftCell="D20">
      <selection activeCell="E29" sqref="E29"/>
    </sheetView>
  </sheetViews>
  <sheetFormatPr defaultColWidth="9.00390625" defaultRowHeight="12.75" customHeight="1"/>
  <cols>
    <col min="1" max="1" width="5.125" style="32" hidden="1" customWidth="1"/>
    <col min="2" max="2" width="2.00390625" style="0" hidden="1" customWidth="1"/>
    <col min="3" max="3" width="3.125" style="0" hidden="1" customWidth="1"/>
    <col min="4" max="4" width="10.75390625" style="0" customWidth="1"/>
    <col min="5" max="5" width="7.25390625" style="0" customWidth="1"/>
    <col min="6" max="6" width="4.00390625" style="0" customWidth="1"/>
    <col min="7" max="7" width="4.125" style="0" customWidth="1"/>
    <col min="8" max="9" width="2.375" style="0" customWidth="1"/>
    <col min="10" max="53" width="3.75390625" style="0" customWidth="1"/>
  </cols>
  <sheetData>
    <row r="1" s="240" customFormat="1" ht="16.5" customHeight="1" hidden="1"/>
    <row r="2" s="240" customFormat="1" ht="13.5" customHeight="1" hidden="1"/>
    <row r="3" spans="1:28" s="1" customFormat="1" ht="16.5" customHeight="1" hidden="1">
      <c r="A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</row>
    <row r="4" spans="1:28" s="1" customFormat="1" ht="22.5" customHeight="1" hidden="1">
      <c r="A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</row>
    <row r="5" spans="1:28" s="1" customFormat="1" ht="23.25" customHeight="1" hidden="1">
      <c r="A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</row>
    <row r="6" spans="1:28" s="1" customFormat="1" ht="26.25" customHeight="1" hidden="1">
      <c r="A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</row>
    <row r="7" spans="1:28" s="1" customFormat="1" ht="16.5" customHeight="1" hidden="1">
      <c r="A7" s="35"/>
      <c r="D7" s="35"/>
      <c r="E7" s="35"/>
      <c r="F7" s="35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</row>
    <row r="8" spans="1:28" s="1" customFormat="1" ht="14.25" customHeight="1" hidden="1">
      <c r="A8" s="241"/>
      <c r="D8" s="35"/>
      <c r="E8" s="35"/>
      <c r="F8" s="35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</row>
    <row r="9" spans="1:28" s="1" customFormat="1" ht="21" customHeight="1" hidden="1">
      <c r="A9" s="242"/>
      <c r="C9" s="243"/>
      <c r="D9" s="35"/>
      <c r="E9" s="35"/>
      <c r="F9" s="35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</row>
    <row r="10" spans="1:28" s="1" customFormat="1" ht="33.75" customHeight="1" hidden="1">
      <c r="A10" s="244"/>
      <c r="D10" s="35"/>
      <c r="E10" s="35"/>
      <c r="F10" s="35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</row>
    <row r="11" spans="1:28" s="1" customFormat="1" ht="21.75" customHeight="1" hidden="1">
      <c r="A11" s="241"/>
      <c r="D11" s="35"/>
      <c r="E11" s="35"/>
      <c r="F11" s="35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</row>
    <row r="12" spans="1:28" s="1" customFormat="1" ht="22.5" customHeight="1" hidden="1">
      <c r="A12" s="242"/>
      <c r="C12" s="245"/>
      <c r="D12" s="35"/>
      <c r="E12" s="35"/>
      <c r="F12" s="35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</row>
    <row r="13" spans="1:28" s="1" customFormat="1" ht="33.75" customHeight="1" hidden="1">
      <c r="A13" s="244"/>
      <c r="D13" s="35"/>
      <c r="E13" s="35"/>
      <c r="F13" s="35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</row>
    <row r="14" spans="1:28" s="1" customFormat="1" ht="14.25" customHeight="1" hidden="1">
      <c r="A14" s="241"/>
      <c r="D14" s="35"/>
      <c r="E14" s="35"/>
      <c r="F14" s="35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</row>
    <row r="15" spans="1:28" s="1" customFormat="1" ht="12.75" customHeight="1" hidden="1">
      <c r="A15" s="242"/>
      <c r="C15" s="245"/>
      <c r="D15" s="35"/>
      <c r="E15" s="35"/>
      <c r="F15" s="35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</row>
    <row r="16" spans="1:28" s="1" customFormat="1" ht="17.25" customHeight="1" hidden="1">
      <c r="A16" s="35"/>
      <c r="D16" s="35"/>
      <c r="E16" s="35"/>
      <c r="F16" s="35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</row>
    <row r="17" spans="1:28" s="1" customFormat="1" ht="24" customHeight="1" hidden="1">
      <c r="A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</row>
    <row r="18" s="1" customFormat="1" ht="23.25" customHeight="1" hidden="1">
      <c r="A18" s="35"/>
    </row>
    <row r="19" ht="15.75" customHeight="1" hidden="1"/>
    <row r="20" ht="27" customHeight="1">
      <c r="K20" s="32" t="str">
        <f>IF(AND(D30="C",D33="C",D36="C"),"BRAWO! Rozwiązanie na piątkę.","Jaka część kwadracików jest koloru niebieskiego, żółtego, fioletowego?")</f>
        <v>Jaka część kwadracików jest koloru niebieskiego, żółtego, fioletowego?</v>
      </c>
    </row>
    <row r="26" spans="29:37" ht="16.5" customHeight="1">
      <c r="AC26" s="32"/>
      <c r="AD26" s="32"/>
      <c r="AE26" s="32"/>
      <c r="AF26" s="32"/>
      <c r="AG26" s="32"/>
      <c r="AH26" s="32"/>
      <c r="AI26" s="32"/>
      <c r="AJ26" s="32"/>
      <c r="AK26" s="32"/>
    </row>
    <row r="27" spans="28:37" ht="12.75" customHeight="1">
      <c r="AB27" s="33"/>
      <c r="AC27" s="32"/>
      <c r="AD27" s="32"/>
      <c r="AE27" s="32"/>
      <c r="AF27" s="32"/>
      <c r="AG27" s="32"/>
      <c r="AH27" s="32"/>
      <c r="AI27" s="32"/>
      <c r="AJ27" s="32"/>
      <c r="AK27" s="32"/>
    </row>
    <row r="28" spans="3:37" ht="12.75" customHeight="1">
      <c r="C28" s="11"/>
      <c r="F28" s="64"/>
      <c r="K28" s="14"/>
      <c r="L28" s="14"/>
      <c r="AB28" s="33"/>
      <c r="AC28" s="32"/>
      <c r="AD28" s="32"/>
      <c r="AE28" s="32" t="s">
        <v>44</v>
      </c>
      <c r="AF28" s="32" t="s">
        <v>45</v>
      </c>
      <c r="AG28" s="32" t="s">
        <v>46</v>
      </c>
      <c r="AH28" s="32"/>
      <c r="AI28" s="32"/>
      <c r="AJ28" s="32"/>
      <c r="AK28" s="32"/>
    </row>
    <row r="29" spans="1:37" ht="19.5" customHeight="1">
      <c r="A29" s="45">
        <f>B29/B30</f>
        <v>0.14285714285714285</v>
      </c>
      <c r="B29">
        <v>1</v>
      </c>
      <c r="C29" t="str">
        <f>LEFT(A30,1)</f>
        <v>1</v>
      </c>
      <c r="E29" s="145"/>
      <c r="G29" s="361">
        <f>IF(D30="dobrze",IF(E29=1,"wszystkich kwadracików jest niebieska","wszystkich kwadracików jest niebieskich"),"")</f>
      </c>
      <c r="H29" s="361"/>
      <c r="I29" s="361"/>
      <c r="J29" s="361"/>
      <c r="K29" s="361"/>
      <c r="L29" s="361"/>
      <c r="V29" s="12"/>
      <c r="AB29" s="33"/>
      <c r="AC29" s="32"/>
      <c r="AD29" s="32">
        <v>1</v>
      </c>
      <c r="AE29" s="32">
        <f aca="true" t="shared" si="0" ref="AE29:AE35">IF($B$29&gt;=AD29,1,"")</f>
        <v>1</v>
      </c>
      <c r="AF29" s="32">
        <f aca="true" t="shared" si="1" ref="AF29:AF35">IF($B$32&gt;=AD29,1,"")</f>
        <v>1</v>
      </c>
      <c r="AG29" s="32">
        <f aca="true" t="shared" si="2" ref="AG29:AG35">IF($B$35&gt;=AD29,1,"")</f>
        <v>1</v>
      </c>
      <c r="AH29" s="32"/>
      <c r="AI29" s="32"/>
      <c r="AJ29" s="32"/>
      <c r="AK29" s="32"/>
    </row>
    <row r="30" spans="1:37" ht="19.5" customHeight="1">
      <c r="A30" s="46" t="str">
        <f>TEXT(A29,"?/??")</f>
        <v>1/7 </v>
      </c>
      <c r="B30">
        <v>7</v>
      </c>
      <c r="C30" s="11" t="str">
        <f>RIGHT(A30,2)</f>
        <v>7 </v>
      </c>
      <c r="D30" s="124">
        <f>IF(AND(E30&lt;&gt;"",E29&lt;&gt;""),IF(E29/E30=A29,"C","D"),"")</f>
      </c>
      <c r="E30" s="146"/>
      <c r="G30" s="361"/>
      <c r="H30" s="361"/>
      <c r="I30" s="361"/>
      <c r="J30" s="361"/>
      <c r="K30" s="361"/>
      <c r="L30" s="361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34"/>
      <c r="AC30" s="32"/>
      <c r="AD30" s="32">
        <v>2</v>
      </c>
      <c r="AE30" s="32">
        <f t="shared" si="0"/>
      </c>
      <c r="AF30" s="32">
        <f t="shared" si="1"/>
      </c>
      <c r="AG30" s="32">
        <f t="shared" si="2"/>
        <v>1</v>
      </c>
      <c r="AH30" s="32"/>
      <c r="AI30" s="32"/>
      <c r="AJ30" s="32"/>
      <c r="AK30" s="32"/>
    </row>
    <row r="31" spans="1:37" ht="19.5" customHeight="1">
      <c r="A31" s="47"/>
      <c r="M31" s="12"/>
      <c r="N31" s="12"/>
      <c r="O31" s="12"/>
      <c r="P31" s="12"/>
      <c r="Q31" s="12"/>
      <c r="R31" s="12"/>
      <c r="S31" s="12"/>
      <c r="T31" s="13"/>
      <c r="U31" s="12"/>
      <c r="V31" s="12"/>
      <c r="W31" s="12"/>
      <c r="X31" s="12"/>
      <c r="Y31" s="12"/>
      <c r="Z31" s="12"/>
      <c r="AA31" s="12"/>
      <c r="AB31" s="34"/>
      <c r="AC31" s="32"/>
      <c r="AD31" s="32">
        <v>3</v>
      </c>
      <c r="AE31" s="32">
        <f t="shared" si="0"/>
      </c>
      <c r="AF31" s="32">
        <f t="shared" si="1"/>
      </c>
      <c r="AG31" s="32">
        <f t="shared" si="2"/>
        <v>1</v>
      </c>
      <c r="AH31" s="32"/>
      <c r="AI31" s="32"/>
      <c r="AJ31" s="32"/>
      <c r="AK31" s="32"/>
    </row>
    <row r="32" spans="1:37" ht="19.5" customHeight="1">
      <c r="A32" s="45">
        <f>B32/B33</f>
        <v>0.14285714285714285</v>
      </c>
      <c r="B32">
        <v>1</v>
      </c>
      <c r="C32" t="str">
        <f>LEFT(A33,1)</f>
        <v>1</v>
      </c>
      <c r="E32" s="162"/>
      <c r="G32" s="362">
        <f>IF(D33="dobrze",IF(E32=1,"wszystkich kwadracików jest żółta","wszystkich kwadracików jest żółtych"),"")</f>
      </c>
      <c r="H32" s="362"/>
      <c r="I32" s="362"/>
      <c r="J32" s="362"/>
      <c r="K32" s="362"/>
      <c r="L32" s="15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34"/>
      <c r="AC32" s="32"/>
      <c r="AD32" s="32">
        <v>4</v>
      </c>
      <c r="AE32" s="32">
        <f t="shared" si="0"/>
      </c>
      <c r="AF32" s="32">
        <f t="shared" si="1"/>
      </c>
      <c r="AG32" s="32">
        <f t="shared" si="2"/>
        <v>1</v>
      </c>
      <c r="AH32" s="32"/>
      <c r="AI32" s="32"/>
      <c r="AJ32" s="32"/>
      <c r="AK32" s="32"/>
    </row>
    <row r="33" spans="1:37" ht="19.5" customHeight="1">
      <c r="A33" s="46" t="str">
        <f>TEXT(A32,"?/??")</f>
        <v>1/7 </v>
      </c>
      <c r="B33">
        <f>B30</f>
        <v>7</v>
      </c>
      <c r="C33" s="11" t="str">
        <f>RIGHT(A33,2)</f>
        <v>7 </v>
      </c>
      <c r="D33" s="124">
        <f>IF(AND(E33&lt;&gt;"",E32&lt;&gt;""),IF(E32/E33=A32,"C","D"),"")</f>
      </c>
      <c r="E33" s="163"/>
      <c r="G33" s="362"/>
      <c r="H33" s="362"/>
      <c r="I33" s="362"/>
      <c r="J33" s="362"/>
      <c r="K33" s="362"/>
      <c r="L33" s="15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34"/>
      <c r="AC33" s="32"/>
      <c r="AD33" s="32">
        <v>5</v>
      </c>
      <c r="AE33" s="32">
        <f t="shared" si="0"/>
      </c>
      <c r="AF33" s="32">
        <f t="shared" si="1"/>
      </c>
      <c r="AG33" s="32">
        <f t="shared" si="2"/>
        <v>1</v>
      </c>
      <c r="AH33" s="32"/>
      <c r="AI33" s="32"/>
      <c r="AJ33" s="32"/>
      <c r="AK33" s="32"/>
    </row>
    <row r="34" spans="1:37" ht="19.5" customHeight="1">
      <c r="A34" s="47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34"/>
      <c r="AC34" s="32"/>
      <c r="AD34" s="32">
        <v>6</v>
      </c>
      <c r="AE34" s="32">
        <f t="shared" si="0"/>
      </c>
      <c r="AF34" s="32">
        <f t="shared" si="1"/>
      </c>
      <c r="AG34" s="32">
        <f t="shared" si="2"/>
      </c>
      <c r="AH34" s="32"/>
      <c r="AI34" s="32"/>
      <c r="AJ34" s="32"/>
      <c r="AK34" s="32"/>
    </row>
    <row r="35" spans="1:37" ht="19.5" customHeight="1">
      <c r="A35" s="45">
        <f>B35/B36</f>
        <v>0.7142857142857143</v>
      </c>
      <c r="B35">
        <v>5</v>
      </c>
      <c r="C35" t="str">
        <f>LEFT(A36,1)</f>
        <v>5</v>
      </c>
      <c r="E35" s="164"/>
      <c r="G35" s="363">
        <f>IF(D36="dobrze",IF(E35=1,"wszystkich kwadracików jest fioletowa","wszystkich kwadracików jest fioletowych"),"")</f>
      </c>
      <c r="H35" s="363"/>
      <c r="I35" s="363"/>
      <c r="J35" s="363"/>
      <c r="K35" s="363"/>
      <c r="L35" s="363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34"/>
      <c r="AC35" s="32"/>
      <c r="AD35" s="32">
        <v>7</v>
      </c>
      <c r="AE35" s="32">
        <f t="shared" si="0"/>
      </c>
      <c r="AF35" s="32">
        <f t="shared" si="1"/>
      </c>
      <c r="AG35" s="32">
        <f t="shared" si="2"/>
      </c>
      <c r="AH35" s="32"/>
      <c r="AI35" s="32"/>
      <c r="AJ35" s="32"/>
      <c r="AK35" s="32"/>
    </row>
    <row r="36" spans="1:37" ht="19.5" customHeight="1">
      <c r="A36" s="46" t="str">
        <f>TEXT(A35,"?/??")</f>
        <v>5/7 </v>
      </c>
      <c r="B36">
        <f>B33</f>
        <v>7</v>
      </c>
      <c r="C36" s="11" t="str">
        <f>RIGHT(A36,2)</f>
        <v>7 </v>
      </c>
      <c r="D36" s="124">
        <f>IF(AND(E36&lt;&gt;"",E35&lt;&gt;""),IF(E35/E36=A35,"C","D"),"")</f>
      </c>
      <c r="E36" s="165"/>
      <c r="G36" s="363"/>
      <c r="H36" s="363"/>
      <c r="I36" s="363"/>
      <c r="J36" s="363"/>
      <c r="K36" s="363"/>
      <c r="L36" s="363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34"/>
      <c r="AC36" s="32"/>
      <c r="AD36" s="32"/>
      <c r="AE36" s="32"/>
      <c r="AF36" s="32"/>
      <c r="AG36" s="32"/>
      <c r="AH36" s="32"/>
      <c r="AI36" s="32"/>
      <c r="AJ36" s="32"/>
      <c r="AK36" s="32"/>
    </row>
    <row r="37" spans="13:35" ht="19.5" customHeight="1"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34"/>
      <c r="AC37" s="33"/>
      <c r="AD37" s="33"/>
      <c r="AE37" s="33"/>
      <c r="AF37" s="33"/>
      <c r="AG37" s="33"/>
      <c r="AH37" s="33"/>
      <c r="AI37" s="33"/>
    </row>
    <row r="38" spans="13:28" ht="18.75" customHeight="1"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"/>
    </row>
    <row r="39" spans="13:29" ht="37.5" customHeight="1"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359"/>
      <c r="AA39" s="359"/>
      <c r="AB39" s="358"/>
      <c r="AC39" s="358"/>
    </row>
    <row r="40" spans="4:39" ht="348.75" customHeight="1">
      <c r="D40" s="1"/>
      <c r="E40" s="1"/>
      <c r="F40" s="1"/>
      <c r="G40" s="1"/>
      <c r="H40" s="1"/>
      <c r="I40" s="1"/>
      <c r="J40" s="1"/>
      <c r="K40" s="1"/>
      <c r="L40" s="1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4:39" ht="19.5" customHeight="1">
      <c r="D41" s="1"/>
      <c r="E41" s="1"/>
      <c r="F41" s="1"/>
      <c r="G41" s="1"/>
      <c r="H41" s="1"/>
      <c r="I41" s="1"/>
      <c r="J41" s="1"/>
      <c r="K41" s="1"/>
      <c r="L41" s="1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4:39" ht="19.5" customHeight="1">
      <c r="D42" s="1"/>
      <c r="E42" s="1"/>
      <c r="F42" s="1"/>
      <c r="G42" s="1"/>
      <c r="H42" s="1"/>
      <c r="I42" s="1"/>
      <c r="J42" s="1"/>
      <c r="K42" s="1"/>
      <c r="L42" s="1"/>
      <c r="M42" s="12"/>
      <c r="N42" s="12"/>
      <c r="O42" s="12"/>
      <c r="P42" s="12"/>
      <c r="Q42" s="12"/>
      <c r="R42" s="36"/>
      <c r="S42" s="12"/>
      <c r="T42" s="12"/>
      <c r="U42" s="12"/>
      <c r="V42" s="12"/>
      <c r="W42" s="12"/>
      <c r="X42" s="12"/>
      <c r="Y42" s="12"/>
      <c r="Z42" s="12"/>
      <c r="AA42" s="12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3:39" ht="19.5" customHeight="1">
      <c r="C43" t="s">
        <v>47</v>
      </c>
      <c r="D43" s="1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66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35"/>
      <c r="AC43" s="35"/>
      <c r="AD43" s="35"/>
      <c r="AE43" s="35"/>
      <c r="AF43" s="35"/>
      <c r="AG43" s="35"/>
      <c r="AH43" s="35"/>
      <c r="AI43" s="1"/>
      <c r="AJ43" s="1"/>
      <c r="AK43" s="1"/>
      <c r="AL43" s="1"/>
      <c r="AM43" s="1"/>
    </row>
    <row r="44" spans="4:39" ht="19.5" customHeight="1">
      <c r="D44" s="1"/>
      <c r="E44" s="161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66"/>
      <c r="AB44" s="65"/>
      <c r="AC44" s="35"/>
      <c r="AD44" s="35"/>
      <c r="AE44" s="35"/>
      <c r="AF44" s="35"/>
      <c r="AG44" s="65"/>
      <c r="AH44" s="65"/>
      <c r="AI44" s="1"/>
      <c r="AJ44" s="1"/>
      <c r="AK44" s="1"/>
      <c r="AL44" s="1"/>
      <c r="AM44" s="1"/>
    </row>
    <row r="45" spans="4:39" ht="19.5" customHeight="1">
      <c r="D45" s="1"/>
      <c r="E45" s="12"/>
      <c r="F45" s="167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66"/>
      <c r="AB45" s="65"/>
      <c r="AC45" s="35"/>
      <c r="AD45" s="35"/>
      <c r="AE45" s="35"/>
      <c r="AF45" s="35"/>
      <c r="AG45" s="65"/>
      <c r="AH45" s="65"/>
      <c r="AI45" s="1"/>
      <c r="AJ45" s="1"/>
      <c r="AK45" s="1"/>
      <c r="AL45" s="1"/>
      <c r="AM45" s="1"/>
    </row>
    <row r="46" spans="1:39" ht="22.5" customHeight="1">
      <c r="A46" s="45">
        <f>B46/B47</f>
        <v>0.7142857142857143</v>
      </c>
      <c r="B46">
        <v>5</v>
      </c>
      <c r="C46" t="str">
        <f>LEFT(A47,1)</f>
        <v>5</v>
      </c>
      <c r="D46" s="1"/>
      <c r="E46" s="168"/>
      <c r="F46" s="364"/>
      <c r="G46" s="364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66"/>
      <c r="AB46" s="65"/>
      <c r="AC46" s="35"/>
      <c r="AD46" s="35"/>
      <c r="AE46" s="35"/>
      <c r="AF46" s="35"/>
      <c r="AG46" s="65"/>
      <c r="AH46" s="65"/>
      <c r="AI46" s="1"/>
      <c r="AJ46" s="1"/>
      <c r="AK46" s="1"/>
      <c r="AL46" s="1"/>
      <c r="AM46" s="1"/>
    </row>
    <row r="47" spans="1:39" ht="22.5" customHeight="1">
      <c r="A47" s="46" t="str">
        <f>TEXT(A46,"?/??")</f>
        <v>5/7 </v>
      </c>
      <c r="B47">
        <v>7</v>
      </c>
      <c r="C47" s="11" t="str">
        <f>RIGHT(A47,2)</f>
        <v>7 </v>
      </c>
      <c r="D47" s="238"/>
      <c r="E47" s="168"/>
      <c r="F47" s="364"/>
      <c r="G47" s="364"/>
      <c r="H47" s="12"/>
      <c r="I47" s="12"/>
      <c r="J47" s="12"/>
      <c r="K47" s="12"/>
      <c r="L47" s="360"/>
      <c r="M47" s="360"/>
      <c r="N47" s="360"/>
      <c r="O47" s="360"/>
      <c r="P47" s="12"/>
      <c r="Q47" s="360"/>
      <c r="R47" s="360"/>
      <c r="S47" s="360"/>
      <c r="T47" s="360"/>
      <c r="U47" s="12"/>
      <c r="V47" s="12"/>
      <c r="W47" s="12"/>
      <c r="X47" s="12"/>
      <c r="Y47" s="12"/>
      <c r="Z47" s="12"/>
      <c r="AA47" s="66"/>
      <c r="AB47" s="65"/>
      <c r="AC47" s="35"/>
      <c r="AD47" s="35"/>
      <c r="AE47" s="35"/>
      <c r="AF47" s="35"/>
      <c r="AG47" s="65"/>
      <c r="AH47" s="65"/>
      <c r="AI47" s="1"/>
      <c r="AJ47" s="1"/>
      <c r="AK47" s="1"/>
      <c r="AL47" s="1"/>
      <c r="AM47" s="1"/>
    </row>
    <row r="48" spans="2:39" ht="12" customHeight="1">
      <c r="B48" t="s">
        <v>48</v>
      </c>
      <c r="D48" s="1"/>
      <c r="E48" s="12"/>
      <c r="F48" s="12"/>
      <c r="G48" s="12"/>
      <c r="H48" s="12"/>
      <c r="I48" s="12"/>
      <c r="J48" s="12"/>
      <c r="K48" s="12"/>
      <c r="L48" s="360"/>
      <c r="M48" s="360"/>
      <c r="N48" s="360"/>
      <c r="O48" s="360"/>
      <c r="P48" s="12"/>
      <c r="Q48" s="360"/>
      <c r="R48" s="360"/>
      <c r="S48" s="360"/>
      <c r="T48" s="360"/>
      <c r="U48" s="12"/>
      <c r="V48" s="12"/>
      <c r="W48" s="12"/>
      <c r="X48" s="12"/>
      <c r="Y48" s="12"/>
      <c r="Z48" s="12"/>
      <c r="AA48" s="66"/>
      <c r="AB48" s="65"/>
      <c r="AC48" s="35"/>
      <c r="AD48" s="35"/>
      <c r="AE48" s="35"/>
      <c r="AF48" s="35"/>
      <c r="AG48" s="65"/>
      <c r="AH48" s="65"/>
      <c r="AI48" s="1"/>
      <c r="AJ48" s="1"/>
      <c r="AK48" s="1"/>
      <c r="AL48" s="1"/>
      <c r="AM48" s="1"/>
    </row>
    <row r="49" spans="4:39" ht="15" customHeight="1">
      <c r="D49" s="1"/>
      <c r="E49" s="12"/>
      <c r="F49" s="12"/>
      <c r="G49" s="12"/>
      <c r="H49" s="12"/>
      <c r="I49" s="12"/>
      <c r="J49" s="12"/>
      <c r="K49" s="12"/>
      <c r="L49" s="360"/>
      <c r="M49" s="360"/>
      <c r="N49" s="360"/>
      <c r="O49" s="360"/>
      <c r="P49" s="12"/>
      <c r="Q49" s="360"/>
      <c r="R49" s="360"/>
      <c r="S49" s="360"/>
      <c r="T49" s="360"/>
      <c r="U49" s="12"/>
      <c r="V49" s="12"/>
      <c r="W49" s="1"/>
      <c r="X49" s="12"/>
      <c r="Y49" s="12"/>
      <c r="Z49" s="12"/>
      <c r="AA49" s="66"/>
      <c r="AB49" s="65"/>
      <c r="AC49" s="35"/>
      <c r="AD49" s="35"/>
      <c r="AE49" s="35"/>
      <c r="AF49" s="35"/>
      <c r="AG49" s="65"/>
      <c r="AH49" s="65"/>
      <c r="AI49" s="1"/>
      <c r="AJ49" s="1"/>
      <c r="AK49" s="1"/>
      <c r="AL49" s="1"/>
      <c r="AM49" s="1"/>
    </row>
    <row r="50" spans="4:39" ht="18.75" customHeight="1">
      <c r="D50" s="1"/>
      <c r="E50" s="12"/>
      <c r="F50" s="12"/>
      <c r="G50" s="12"/>
      <c r="H50" s="12"/>
      <c r="I50" s="12"/>
      <c r="J50" s="12"/>
      <c r="K50" s="12"/>
      <c r="L50" s="360"/>
      <c r="M50" s="360"/>
      <c r="N50" s="360"/>
      <c r="O50" s="360"/>
      <c r="P50" s="12"/>
      <c r="Q50" s="360"/>
      <c r="R50" s="360"/>
      <c r="S50" s="360"/>
      <c r="T50" s="360"/>
      <c r="U50" s="12"/>
      <c r="V50" s="12"/>
      <c r="W50" s="12"/>
      <c r="X50" s="12"/>
      <c r="Y50" s="12"/>
      <c r="Z50" s="12"/>
      <c r="AA50" s="66"/>
      <c r="AB50" s="65"/>
      <c r="AC50" s="35"/>
      <c r="AD50" s="35"/>
      <c r="AE50" s="35"/>
      <c r="AF50" s="35"/>
      <c r="AG50" s="65"/>
      <c r="AH50" s="65"/>
      <c r="AI50" s="1"/>
      <c r="AJ50" s="1"/>
      <c r="AK50" s="1"/>
      <c r="AL50" s="1"/>
      <c r="AM50" s="1"/>
    </row>
    <row r="51" spans="4:39" ht="19.5" customHeight="1">
      <c r="D51" s="1"/>
      <c r="E51" s="1"/>
      <c r="F51" s="1"/>
      <c r="G51" s="1"/>
      <c r="H51" s="12"/>
      <c r="I51" s="12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2"/>
      <c r="V51" s="12"/>
      <c r="W51" s="12"/>
      <c r="X51" s="12"/>
      <c r="Y51" s="357"/>
      <c r="Z51" s="357"/>
      <c r="AA51" s="357"/>
      <c r="AB51" s="357"/>
      <c r="AC51" s="35"/>
      <c r="AD51" s="35"/>
      <c r="AE51" s="65"/>
      <c r="AF51" s="35"/>
      <c r="AG51" s="35"/>
      <c r="AH51" s="35"/>
      <c r="AI51" s="1"/>
      <c r="AJ51" s="1"/>
      <c r="AK51" s="1"/>
      <c r="AL51" s="1"/>
      <c r="AM51" s="1"/>
    </row>
    <row r="52" spans="4:39" ht="37.5" customHeight="1">
      <c r="D52" s="35"/>
      <c r="E52" s="1"/>
      <c r="F52" s="1"/>
      <c r="G52" s="1"/>
      <c r="H52" s="12"/>
      <c r="I52" s="12"/>
      <c r="J52" s="1"/>
      <c r="K52" s="1"/>
      <c r="L52" s="1"/>
      <c r="M52" s="35"/>
      <c r="N52" s="1"/>
      <c r="O52" s="1"/>
      <c r="P52" s="1"/>
      <c r="Q52" s="1"/>
      <c r="R52" s="1"/>
      <c r="S52" s="1"/>
      <c r="T52" s="1"/>
      <c r="U52" s="12"/>
      <c r="V52" s="12"/>
      <c r="W52" s="12"/>
      <c r="X52" s="12"/>
      <c r="Y52" s="1"/>
      <c r="Z52" s="12"/>
      <c r="AA52" s="12"/>
      <c r="AB52" s="35"/>
      <c r="AC52" s="35"/>
      <c r="AD52" s="65"/>
      <c r="AE52" s="65"/>
      <c r="AF52" s="35"/>
      <c r="AG52" s="35"/>
      <c r="AH52" s="35"/>
      <c r="AI52" s="1"/>
      <c r="AJ52" s="1"/>
      <c r="AK52" s="1"/>
      <c r="AL52" s="1"/>
      <c r="AM52" s="1"/>
    </row>
    <row r="53" spans="4:42" ht="15.75" customHeight="1"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36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</row>
    <row r="54" spans="4:42" ht="19.5" customHeight="1"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</row>
    <row r="55" spans="4:42" ht="19.5" customHeight="1"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36"/>
      <c r="AC55" s="36"/>
      <c r="AD55" s="36"/>
      <c r="AE55" s="36"/>
      <c r="AF55" s="36"/>
      <c r="AG55" s="36"/>
      <c r="AH55" s="12"/>
      <c r="AI55" s="12"/>
      <c r="AJ55" s="12"/>
      <c r="AK55" s="12"/>
      <c r="AL55" s="12"/>
      <c r="AM55" s="12"/>
      <c r="AN55" s="12"/>
      <c r="AO55" s="12"/>
      <c r="AP55" s="12"/>
    </row>
    <row r="56" spans="4:42" ht="15" customHeight="1">
      <c r="D56" s="12"/>
      <c r="E56" s="161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36"/>
      <c r="AC56" s="36"/>
      <c r="AD56" s="36"/>
      <c r="AE56" s="36"/>
      <c r="AF56" s="36"/>
      <c r="AG56" s="36"/>
      <c r="AH56" s="12"/>
      <c r="AI56" s="12"/>
      <c r="AJ56" s="12"/>
      <c r="AK56" s="12"/>
      <c r="AL56" s="12"/>
      <c r="AM56" s="12"/>
      <c r="AN56" s="12"/>
      <c r="AO56" s="12"/>
      <c r="AP56" s="12"/>
    </row>
    <row r="57" spans="4:42" ht="19.5" customHeight="1">
      <c r="D57" s="298"/>
      <c r="E57" s="298"/>
      <c r="F57" s="298"/>
      <c r="G57" s="298"/>
      <c r="H57" s="298"/>
      <c r="I57" s="298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36"/>
      <c r="AC57" s="36"/>
      <c r="AD57" s="36"/>
      <c r="AE57" s="36"/>
      <c r="AF57" s="36"/>
      <c r="AG57" s="36"/>
      <c r="AH57" s="12"/>
      <c r="AI57" s="12"/>
      <c r="AJ57" s="12"/>
      <c r="AK57" s="12"/>
      <c r="AL57" s="12"/>
      <c r="AM57" s="12"/>
      <c r="AN57" s="12"/>
      <c r="AO57" s="12"/>
      <c r="AP57" s="12"/>
    </row>
    <row r="58" spans="1:42" ht="22.5" customHeight="1">
      <c r="A58" s="45" t="e">
        <f>B58/B59</f>
        <v>#DIV/0!</v>
      </c>
      <c r="B58">
        <f>SUM(AC56:AC60,AF58:AF59)</f>
        <v>0</v>
      </c>
      <c r="C58" t="e">
        <f>LEFT(A59,1)</f>
        <v>#DIV/0!</v>
      </c>
      <c r="D58" s="12"/>
      <c r="E58" s="168"/>
      <c r="F58" s="366"/>
      <c r="G58" s="366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36"/>
      <c r="AC58" s="36"/>
      <c r="AD58" s="36"/>
      <c r="AE58" s="36"/>
      <c r="AF58" s="36"/>
      <c r="AG58" s="36"/>
      <c r="AH58" s="12"/>
      <c r="AI58" s="12"/>
      <c r="AJ58" s="12"/>
      <c r="AK58" s="12"/>
      <c r="AL58" s="12"/>
      <c r="AM58" s="12"/>
      <c r="AN58" s="12"/>
      <c r="AO58" s="12"/>
      <c r="AP58" s="12"/>
    </row>
    <row r="59" spans="1:42" ht="22.5" customHeight="1">
      <c r="A59" s="46" t="e">
        <f>TEXT(A58,"?/??")</f>
        <v>#DIV/0!</v>
      </c>
      <c r="B59">
        <f>SUM(AC56:AF60)</f>
        <v>0</v>
      </c>
      <c r="C59" s="11" t="e">
        <f>RIGHT(A59,2)</f>
        <v>#DIV/0!</v>
      </c>
      <c r="D59" s="169"/>
      <c r="E59" s="170"/>
      <c r="F59" s="366"/>
      <c r="G59" s="366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36"/>
      <c r="AC59" s="36"/>
      <c r="AD59" s="36"/>
      <c r="AE59" s="36"/>
      <c r="AF59" s="36"/>
      <c r="AG59" s="36"/>
      <c r="AH59" s="12"/>
      <c r="AI59" s="12"/>
      <c r="AJ59" s="12"/>
      <c r="AK59" s="12"/>
      <c r="AL59" s="12"/>
      <c r="AM59" s="12"/>
      <c r="AN59" s="12"/>
      <c r="AO59" s="12"/>
      <c r="AP59" s="12"/>
    </row>
    <row r="60" spans="1:42" ht="19.5" customHeight="1">
      <c r="A60" s="47"/>
      <c r="D60" s="368"/>
      <c r="E60" s="368"/>
      <c r="F60" s="368"/>
      <c r="G60" s="368"/>
      <c r="H60" s="368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36"/>
      <c r="AC60" s="36"/>
      <c r="AD60" s="36"/>
      <c r="AE60" s="36"/>
      <c r="AF60" s="36"/>
      <c r="AG60" s="36"/>
      <c r="AH60" s="12"/>
      <c r="AI60" s="12"/>
      <c r="AJ60" s="12"/>
      <c r="AK60" s="12"/>
      <c r="AL60" s="12"/>
      <c r="AM60" s="12"/>
      <c r="AN60" s="12"/>
      <c r="AO60" s="12"/>
      <c r="AP60" s="12"/>
    </row>
    <row r="61" spans="1:42" ht="22.5" customHeight="1">
      <c r="A61" s="45" t="e">
        <f>B61/B62</f>
        <v>#DIV/0!</v>
      </c>
      <c r="B61">
        <f>SUM(AD56:AD60,AF56:AF57,AF60)</f>
        <v>0</v>
      </c>
      <c r="C61" t="e">
        <f>LEFT(A62,1)</f>
        <v>#DIV/0!</v>
      </c>
      <c r="D61" s="12"/>
      <c r="E61" s="168"/>
      <c r="F61" s="367"/>
      <c r="G61" s="367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36"/>
      <c r="AC61" s="36"/>
      <c r="AD61" s="36"/>
      <c r="AE61" s="36"/>
      <c r="AF61" s="36"/>
      <c r="AG61" s="36"/>
      <c r="AH61" s="12"/>
      <c r="AI61" s="12"/>
      <c r="AJ61" s="12"/>
      <c r="AK61" s="12"/>
      <c r="AL61" s="12"/>
      <c r="AM61" s="12"/>
      <c r="AN61" s="12"/>
      <c r="AO61" s="12"/>
      <c r="AP61" s="12"/>
    </row>
    <row r="62" spans="1:42" ht="22.5" customHeight="1">
      <c r="A62" s="46" t="e">
        <f>TEXT(A61,"?/??")</f>
        <v>#DIV/0!</v>
      </c>
      <c r="B62">
        <f>B59</f>
        <v>0</v>
      </c>
      <c r="C62" s="11" t="e">
        <f>RIGHT(A62,2)</f>
        <v>#DIV/0!</v>
      </c>
      <c r="D62" s="169"/>
      <c r="E62" s="170"/>
      <c r="F62" s="367"/>
      <c r="G62" s="367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</row>
    <row r="63" spans="1:42" ht="24.75" customHeight="1">
      <c r="A63" s="47"/>
      <c r="D63" s="369"/>
      <c r="E63" s="369"/>
      <c r="F63" s="369"/>
      <c r="G63" s="369"/>
      <c r="H63" s="369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</row>
    <row r="64" spans="1:42" ht="22.5" customHeight="1">
      <c r="A64" s="45" t="e">
        <f>B64/B65</f>
        <v>#DIV/0!</v>
      </c>
      <c r="B64">
        <f>SUM(AE56:AE60)</f>
        <v>0</v>
      </c>
      <c r="C64" t="e">
        <f>LEFT(A65,1)</f>
        <v>#DIV/0!</v>
      </c>
      <c r="D64" s="12"/>
      <c r="E64" s="168"/>
      <c r="F64" s="365"/>
      <c r="G64" s="365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</row>
    <row r="65" spans="1:42" ht="22.5" customHeight="1">
      <c r="A65" s="46" t="e">
        <f>TEXT(A64,"?/??")</f>
        <v>#DIV/0!</v>
      </c>
      <c r="B65">
        <f>B59</f>
        <v>0</v>
      </c>
      <c r="C65" s="11" t="e">
        <f>RIGHT(A65,2)</f>
        <v>#DIV/0!</v>
      </c>
      <c r="D65" s="169"/>
      <c r="E65" s="170"/>
      <c r="F65" s="365"/>
      <c r="G65" s="365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</row>
    <row r="66" spans="2:39" ht="21.75" customHeight="1">
      <c r="B66" s="12"/>
      <c r="C66" s="20"/>
      <c r="D66" s="12"/>
      <c r="E66" s="20"/>
      <c r="F66" s="12"/>
      <c r="G66" s="12"/>
      <c r="H66" s="12"/>
      <c r="I66" s="20"/>
      <c r="J66" s="12"/>
      <c r="K66" s="12"/>
      <c r="L66" s="12"/>
      <c r="M66" s="12"/>
      <c r="N66" s="12"/>
      <c r="O66" s="12"/>
      <c r="P66" s="1"/>
      <c r="Q66" s="1"/>
      <c r="R66" s="1"/>
      <c r="S66" s="1"/>
      <c r="T66" s="1"/>
      <c r="U66" s="1"/>
      <c r="V66" s="1"/>
      <c r="W66" s="12"/>
      <c r="X66" s="12"/>
      <c r="Y66" s="12"/>
      <c r="Z66" s="12"/>
      <c r="AA66" s="12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</row>
    <row r="67" spans="2:39" ht="12" customHeight="1">
      <c r="B67" s="7"/>
      <c r="D67" s="28"/>
      <c r="E67" s="1"/>
      <c r="F67" s="26"/>
      <c r="G67" s="26"/>
      <c r="H67" s="12"/>
      <c r="I67" s="1"/>
      <c r="J67" s="26"/>
      <c r="K67" s="12"/>
      <c r="L67" s="12"/>
      <c r="M67" s="12"/>
      <c r="N67" s="237"/>
      <c r="O67" s="12"/>
      <c r="P67" s="1"/>
      <c r="Q67" s="1"/>
      <c r="R67" s="1"/>
      <c r="S67" s="1"/>
      <c r="T67" s="1"/>
      <c r="U67" s="1"/>
      <c r="V67" s="1"/>
      <c r="W67" s="12"/>
      <c r="X67" s="12"/>
      <c r="Y67" s="12"/>
      <c r="Z67" s="12"/>
      <c r="AA67" s="12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</row>
    <row r="68" spans="4:39" ht="19.5" customHeight="1">
      <c r="D68" s="1"/>
      <c r="E68" s="1"/>
      <c r="F68" s="1"/>
      <c r="G68" s="1"/>
      <c r="H68" s="1"/>
      <c r="I68" s="1"/>
      <c r="J68" s="1"/>
      <c r="K68" s="1"/>
      <c r="L68" s="1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239"/>
      <c r="AA68" s="12"/>
      <c r="AB68" s="239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</row>
    <row r="69" spans="4:39" ht="24.75" customHeight="1">
      <c r="D69" s="1"/>
      <c r="E69" s="1"/>
      <c r="F69" s="1"/>
      <c r="G69" s="1"/>
      <c r="H69" s="1"/>
      <c r="I69" s="1"/>
      <c r="J69" s="1"/>
      <c r="K69" s="1"/>
      <c r="L69" s="1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</row>
    <row r="70" spans="4:39" ht="24.75" customHeight="1">
      <c r="D70" s="1"/>
      <c r="E70" s="1"/>
      <c r="F70" s="1"/>
      <c r="G70" s="1"/>
      <c r="H70" s="1"/>
      <c r="I70" s="1"/>
      <c r="J70" s="1"/>
      <c r="K70" s="1"/>
      <c r="L70" s="1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</row>
    <row r="71" spans="4:39" ht="24.75" customHeight="1">
      <c r="D71" s="1"/>
      <c r="E71" s="1"/>
      <c r="F71" s="1"/>
      <c r="G71" s="1"/>
      <c r="H71" s="1"/>
      <c r="I71" s="1"/>
      <c r="J71" s="1"/>
      <c r="K71" s="1"/>
      <c r="L71" s="1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</row>
    <row r="72" spans="4:39" ht="24.75" customHeight="1">
      <c r="D72" s="1"/>
      <c r="E72" s="1"/>
      <c r="F72" s="1"/>
      <c r="G72" s="1"/>
      <c r="H72" s="1"/>
      <c r="I72" s="1"/>
      <c r="J72" s="1"/>
      <c r="K72" s="1"/>
      <c r="L72" s="1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</row>
    <row r="73" spans="4:39" ht="24.75" customHeight="1">
      <c r="D73" s="1"/>
      <c r="E73" s="1"/>
      <c r="F73" s="1"/>
      <c r="G73" s="1"/>
      <c r="H73" s="1"/>
      <c r="I73" s="1"/>
      <c r="J73" s="1"/>
      <c r="K73" s="1"/>
      <c r="L73" s="1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</row>
    <row r="74" spans="4:39" ht="24.75" customHeight="1">
      <c r="D74" s="1"/>
      <c r="E74" s="1"/>
      <c r="F74" s="1"/>
      <c r="G74" s="1"/>
      <c r="H74" s="1"/>
      <c r="I74" s="1"/>
      <c r="J74" s="1"/>
      <c r="K74" s="1"/>
      <c r="L74" s="1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</row>
    <row r="75" spans="4:39" ht="24.75" customHeight="1">
      <c r="D75" s="1"/>
      <c r="E75" s="1"/>
      <c r="F75" s="1"/>
      <c r="G75" s="1"/>
      <c r="H75" s="1"/>
      <c r="I75" s="1"/>
      <c r="J75" s="1"/>
      <c r="K75" s="1"/>
      <c r="L75" s="1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</row>
    <row r="76" spans="4:39" ht="24.75" customHeight="1">
      <c r="D76" s="1"/>
      <c r="E76" s="1"/>
      <c r="F76" s="1"/>
      <c r="G76" s="1"/>
      <c r="H76" s="1"/>
      <c r="I76" s="1"/>
      <c r="J76" s="1"/>
      <c r="K76" s="1"/>
      <c r="L76" s="1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</row>
    <row r="77" spans="4:39" ht="24.75" customHeight="1">
      <c r="D77" s="1"/>
      <c r="E77" s="1"/>
      <c r="F77" s="1"/>
      <c r="G77" s="1"/>
      <c r="H77" s="1"/>
      <c r="I77" s="1"/>
      <c r="J77" s="1"/>
      <c r="K77" s="1"/>
      <c r="L77" s="1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</row>
    <row r="78" spans="4:39" ht="24.75" customHeight="1">
      <c r="D78" s="1"/>
      <c r="E78" s="1"/>
      <c r="F78" s="1"/>
      <c r="G78" s="1"/>
      <c r="H78" s="1"/>
      <c r="I78" s="1"/>
      <c r="J78" s="1"/>
      <c r="K78" s="1"/>
      <c r="L78" s="1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</row>
    <row r="79" spans="4:39" ht="24.75" customHeight="1">
      <c r="D79" s="1"/>
      <c r="E79" s="1"/>
      <c r="F79" s="1"/>
      <c r="G79" s="1"/>
      <c r="H79" s="1"/>
      <c r="I79" s="1"/>
      <c r="J79" s="1"/>
      <c r="K79" s="1"/>
      <c r="L79" s="1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</row>
    <row r="80" spans="4:39" ht="12.75" customHeight="1">
      <c r="D80" s="1"/>
      <c r="E80" s="1"/>
      <c r="F80" s="1"/>
      <c r="G80" s="1"/>
      <c r="H80" s="1"/>
      <c r="I80" s="1"/>
      <c r="J80" s="1"/>
      <c r="K80" s="1"/>
      <c r="L80" s="1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</row>
    <row r="81" spans="4:39" ht="12.75" customHeight="1">
      <c r="D81" s="1"/>
      <c r="E81" s="1"/>
      <c r="F81" s="1"/>
      <c r="G81" s="1"/>
      <c r="H81" s="1"/>
      <c r="I81" s="1"/>
      <c r="J81" s="1"/>
      <c r="K81" s="1"/>
      <c r="L81" s="1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</row>
    <row r="82" spans="4:39" ht="12.75" customHeight="1">
      <c r="D82" s="1"/>
      <c r="E82" s="1"/>
      <c r="F82" s="1"/>
      <c r="G82" s="1"/>
      <c r="H82" s="1"/>
      <c r="I82" s="1"/>
      <c r="J82" s="1"/>
      <c r="K82" s="1"/>
      <c r="L82" s="1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</row>
    <row r="83" spans="4:39" ht="12.75" customHeight="1">
      <c r="D83" s="1"/>
      <c r="E83" s="1"/>
      <c r="F83" s="1"/>
      <c r="G83" s="1"/>
      <c r="H83" s="1"/>
      <c r="I83" s="1"/>
      <c r="J83" s="1"/>
      <c r="K83" s="1"/>
      <c r="L83" s="1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</row>
    <row r="84" spans="4:39" ht="12.75" customHeight="1">
      <c r="D84" s="1"/>
      <c r="E84" s="1"/>
      <c r="F84" s="1"/>
      <c r="G84" s="1"/>
      <c r="H84" s="1"/>
      <c r="I84" s="1"/>
      <c r="J84" s="1"/>
      <c r="K84" s="1"/>
      <c r="L84" s="1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</row>
    <row r="85" spans="4:39" ht="12.75" customHeight="1">
      <c r="D85" s="1"/>
      <c r="E85" s="1"/>
      <c r="F85" s="1"/>
      <c r="G85" s="1"/>
      <c r="H85" s="1"/>
      <c r="I85" s="1"/>
      <c r="J85" s="1"/>
      <c r="K85" s="1"/>
      <c r="L85" s="1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</row>
    <row r="86" spans="4:39" ht="12.75" customHeight="1">
      <c r="D86" s="1"/>
      <c r="E86" s="1"/>
      <c r="F86" s="1"/>
      <c r="G86" s="1"/>
      <c r="H86" s="1"/>
      <c r="I86" s="1"/>
      <c r="J86" s="1"/>
      <c r="K86" s="1"/>
      <c r="L86" s="1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</row>
    <row r="87" spans="4:39" ht="12.75" customHeight="1">
      <c r="D87" s="1"/>
      <c r="E87" s="1"/>
      <c r="F87" s="1"/>
      <c r="G87" s="1"/>
      <c r="H87" s="1"/>
      <c r="I87" s="1"/>
      <c r="J87" s="1"/>
      <c r="K87" s="1"/>
      <c r="L87" s="1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</row>
    <row r="88" spans="4:39" ht="12.75" customHeight="1">
      <c r="D88" s="1"/>
      <c r="E88" s="1"/>
      <c r="F88" s="1"/>
      <c r="G88" s="1"/>
      <c r="H88" s="1"/>
      <c r="I88" s="1"/>
      <c r="J88" s="1"/>
      <c r="K88" s="1"/>
      <c r="L88" s="1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</row>
    <row r="89" spans="4:39" ht="12.75" customHeight="1">
      <c r="D89" s="1"/>
      <c r="E89" s="1"/>
      <c r="F89" s="1"/>
      <c r="G89" s="1"/>
      <c r="H89" s="1"/>
      <c r="I89" s="1"/>
      <c r="J89" s="1"/>
      <c r="K89" s="1"/>
      <c r="L89" s="1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</row>
    <row r="90" spans="4:39" ht="12.75" customHeight="1">
      <c r="D90" s="1"/>
      <c r="E90" s="1"/>
      <c r="F90" s="1"/>
      <c r="G90" s="1"/>
      <c r="H90" s="1"/>
      <c r="I90" s="1"/>
      <c r="J90" s="1"/>
      <c r="K90" s="1"/>
      <c r="L90" s="1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</row>
    <row r="91" spans="4:39" ht="12.75" customHeight="1">
      <c r="D91" s="1"/>
      <c r="E91" s="1"/>
      <c r="F91" s="1"/>
      <c r="G91" s="1"/>
      <c r="H91" s="1"/>
      <c r="I91" s="1"/>
      <c r="J91" s="1"/>
      <c r="K91" s="1"/>
      <c r="L91" s="1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</row>
    <row r="92" spans="4:39" ht="12.75" customHeight="1">
      <c r="D92" s="1"/>
      <c r="E92" s="1"/>
      <c r="F92" s="1"/>
      <c r="G92" s="1"/>
      <c r="H92" s="1"/>
      <c r="I92" s="1"/>
      <c r="J92" s="1"/>
      <c r="K92" s="1"/>
      <c r="L92" s="1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</row>
    <row r="93" spans="4:39" ht="12.75" customHeight="1">
      <c r="D93" s="1"/>
      <c r="E93" s="1"/>
      <c r="F93" s="1"/>
      <c r="G93" s="1"/>
      <c r="H93" s="1"/>
      <c r="I93" s="1"/>
      <c r="J93" s="1"/>
      <c r="K93" s="1"/>
      <c r="L93" s="1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</row>
    <row r="94" spans="4:39" ht="12.75" customHeight="1">
      <c r="D94" s="1"/>
      <c r="E94" s="1"/>
      <c r="F94" s="1"/>
      <c r="G94" s="1"/>
      <c r="H94" s="1"/>
      <c r="I94" s="1"/>
      <c r="J94" s="1"/>
      <c r="K94" s="1"/>
      <c r="L94" s="1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</row>
    <row r="95" spans="4:39" ht="12.75" customHeight="1">
      <c r="D95" s="1"/>
      <c r="E95" s="1"/>
      <c r="F95" s="1"/>
      <c r="G95" s="1"/>
      <c r="H95" s="1"/>
      <c r="I95" s="1"/>
      <c r="J95" s="1"/>
      <c r="K95" s="1"/>
      <c r="L95" s="1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</row>
    <row r="96" spans="4:39" ht="12.75" customHeight="1">
      <c r="D96" s="1"/>
      <c r="E96" s="1"/>
      <c r="F96" s="1"/>
      <c r="G96" s="1"/>
      <c r="H96" s="1"/>
      <c r="I96" s="1"/>
      <c r="J96" s="1"/>
      <c r="K96" s="1"/>
      <c r="L96" s="1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</row>
    <row r="97" spans="4:39" ht="12.75" customHeight="1">
      <c r="D97" s="1"/>
      <c r="E97" s="1"/>
      <c r="F97" s="1"/>
      <c r="G97" s="1"/>
      <c r="H97" s="1"/>
      <c r="I97" s="1"/>
      <c r="J97" s="1"/>
      <c r="K97" s="1"/>
      <c r="L97" s="1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</row>
    <row r="98" spans="4:39" ht="12.75" customHeight="1">
      <c r="D98" s="1"/>
      <c r="E98" s="1"/>
      <c r="F98" s="1"/>
      <c r="G98" s="1"/>
      <c r="H98" s="1"/>
      <c r="I98" s="1"/>
      <c r="J98" s="1"/>
      <c r="K98" s="1"/>
      <c r="L98" s="1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</row>
    <row r="99" spans="4:39" ht="12.75" customHeight="1">
      <c r="D99" s="1"/>
      <c r="E99" s="1"/>
      <c r="F99" s="1"/>
      <c r="G99" s="1"/>
      <c r="H99" s="1"/>
      <c r="I99" s="1"/>
      <c r="J99" s="1"/>
      <c r="K99" s="1"/>
      <c r="L99" s="1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</row>
    <row r="100" spans="4:39" ht="12.75" customHeight="1">
      <c r="D100" s="1"/>
      <c r="E100" s="1"/>
      <c r="F100" s="1"/>
      <c r="G100" s="1"/>
      <c r="H100" s="1"/>
      <c r="I100" s="1"/>
      <c r="J100" s="1"/>
      <c r="K100" s="1"/>
      <c r="L100" s="1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</row>
    <row r="101" spans="4:39" ht="12.75" customHeight="1">
      <c r="D101" s="1"/>
      <c r="E101" s="1"/>
      <c r="F101" s="1"/>
      <c r="G101" s="1"/>
      <c r="H101" s="1"/>
      <c r="I101" s="1"/>
      <c r="J101" s="1"/>
      <c r="K101" s="1"/>
      <c r="L101" s="1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</row>
    <row r="102" spans="4:39" ht="12.75" customHeight="1">
      <c r="D102" s="1"/>
      <c r="E102" s="1"/>
      <c r="F102" s="1"/>
      <c r="G102" s="1"/>
      <c r="H102" s="1"/>
      <c r="I102" s="1"/>
      <c r="J102" s="1"/>
      <c r="K102" s="1"/>
      <c r="L102" s="1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</row>
    <row r="103" spans="4:39" ht="12.75" customHeight="1">
      <c r="D103" s="1"/>
      <c r="E103" s="1"/>
      <c r="F103" s="1"/>
      <c r="G103" s="1"/>
      <c r="H103" s="1"/>
      <c r="I103" s="1"/>
      <c r="J103" s="1"/>
      <c r="K103" s="1"/>
      <c r="L103" s="1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</row>
    <row r="104" spans="4:39" ht="12.75" customHeight="1">
      <c r="D104" s="1"/>
      <c r="E104" s="1"/>
      <c r="F104" s="1"/>
      <c r="G104" s="1"/>
      <c r="H104" s="1"/>
      <c r="I104" s="1"/>
      <c r="J104" s="1"/>
      <c r="K104" s="1"/>
      <c r="L104" s="1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</row>
    <row r="105" spans="4:39" ht="12.75" customHeight="1">
      <c r="D105" s="1"/>
      <c r="E105" s="1"/>
      <c r="F105" s="1"/>
      <c r="G105" s="1"/>
      <c r="H105" s="1"/>
      <c r="I105" s="1"/>
      <c r="J105" s="1"/>
      <c r="K105" s="1"/>
      <c r="L105" s="1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</row>
    <row r="106" spans="4:39" ht="12.75" customHeight="1">
      <c r="D106" s="1"/>
      <c r="E106" s="1"/>
      <c r="F106" s="1"/>
      <c r="G106" s="1"/>
      <c r="H106" s="1"/>
      <c r="I106" s="1"/>
      <c r="J106" s="1"/>
      <c r="K106" s="1"/>
      <c r="L106" s="1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</row>
    <row r="107" spans="4:39" ht="12.75" customHeight="1">
      <c r="D107" s="1"/>
      <c r="E107" s="1"/>
      <c r="F107" s="1"/>
      <c r="G107" s="1"/>
      <c r="H107" s="1"/>
      <c r="I107" s="1"/>
      <c r="J107" s="1"/>
      <c r="K107" s="1"/>
      <c r="L107" s="1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</row>
    <row r="108" spans="4:39" ht="12.75" customHeight="1">
      <c r="D108" s="1"/>
      <c r="E108" s="1"/>
      <c r="F108" s="1"/>
      <c r="G108" s="1"/>
      <c r="H108" s="1"/>
      <c r="I108" s="1"/>
      <c r="J108" s="1"/>
      <c r="K108" s="1"/>
      <c r="L108" s="1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</row>
    <row r="109" spans="4:39" ht="12.75" customHeight="1">
      <c r="D109" s="1"/>
      <c r="E109" s="1"/>
      <c r="F109" s="1"/>
      <c r="G109" s="1"/>
      <c r="H109" s="1"/>
      <c r="I109" s="1"/>
      <c r="J109" s="1"/>
      <c r="K109" s="1"/>
      <c r="L109" s="1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</row>
    <row r="110" spans="4:39" ht="12.75" customHeight="1">
      <c r="D110" s="1"/>
      <c r="E110" s="1"/>
      <c r="F110" s="1"/>
      <c r="G110" s="1"/>
      <c r="H110" s="1"/>
      <c r="I110" s="1"/>
      <c r="J110" s="1"/>
      <c r="K110" s="1"/>
      <c r="L110" s="1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</row>
    <row r="111" spans="4:39" ht="12.75" customHeight="1">
      <c r="D111" s="1"/>
      <c r="E111" s="1"/>
      <c r="F111" s="1"/>
      <c r="G111" s="1"/>
      <c r="H111" s="1"/>
      <c r="I111" s="1"/>
      <c r="J111" s="1"/>
      <c r="K111" s="1"/>
      <c r="L111" s="1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</row>
    <row r="112" spans="4:39" ht="12.75" customHeight="1">
      <c r="D112" s="1"/>
      <c r="E112" s="1"/>
      <c r="F112" s="1"/>
      <c r="G112" s="1"/>
      <c r="H112" s="1"/>
      <c r="I112" s="1"/>
      <c r="J112" s="1"/>
      <c r="K112" s="1"/>
      <c r="L112" s="1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</row>
    <row r="113" spans="4:39" ht="12.75" customHeight="1">
      <c r="D113" s="1"/>
      <c r="E113" s="1"/>
      <c r="F113" s="1"/>
      <c r="G113" s="1"/>
      <c r="H113" s="1"/>
      <c r="I113" s="1"/>
      <c r="J113" s="1"/>
      <c r="K113" s="1"/>
      <c r="L113" s="1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</row>
    <row r="114" spans="4:39" ht="12.75" customHeight="1">
      <c r="D114" s="1"/>
      <c r="E114" s="1"/>
      <c r="F114" s="1"/>
      <c r="G114" s="1"/>
      <c r="H114" s="1"/>
      <c r="I114" s="1"/>
      <c r="J114" s="1"/>
      <c r="K114" s="1"/>
      <c r="L114" s="1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</row>
    <row r="115" spans="4:39" ht="12.75" customHeight="1">
      <c r="D115" s="1"/>
      <c r="E115" s="1"/>
      <c r="F115" s="1"/>
      <c r="G115" s="1"/>
      <c r="H115" s="1"/>
      <c r="I115" s="1"/>
      <c r="J115" s="1"/>
      <c r="K115" s="1"/>
      <c r="L115" s="1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</row>
    <row r="116" spans="4:39" ht="12.75" customHeight="1">
      <c r="D116" s="1"/>
      <c r="E116" s="1"/>
      <c r="F116" s="1"/>
      <c r="G116" s="1"/>
      <c r="H116" s="1"/>
      <c r="I116" s="1"/>
      <c r="J116" s="1"/>
      <c r="K116" s="1"/>
      <c r="L116" s="1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</row>
    <row r="117" spans="4:39" ht="12.75" customHeight="1">
      <c r="D117" s="1"/>
      <c r="E117" s="1"/>
      <c r="F117" s="1"/>
      <c r="G117" s="1"/>
      <c r="H117" s="1"/>
      <c r="I117" s="1"/>
      <c r="J117" s="1"/>
      <c r="K117" s="1"/>
      <c r="L117" s="1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</row>
    <row r="118" spans="4:39" ht="12.75" customHeight="1">
      <c r="D118" s="1"/>
      <c r="E118" s="1"/>
      <c r="F118" s="1"/>
      <c r="G118" s="1"/>
      <c r="H118" s="1"/>
      <c r="I118" s="1"/>
      <c r="J118" s="1"/>
      <c r="K118" s="1"/>
      <c r="L118" s="1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</row>
    <row r="119" spans="4:39" ht="12.75" customHeight="1">
      <c r="D119" s="1"/>
      <c r="E119" s="1"/>
      <c r="F119" s="1"/>
      <c r="G119" s="1"/>
      <c r="H119" s="1"/>
      <c r="I119" s="1"/>
      <c r="J119" s="1"/>
      <c r="K119" s="1"/>
      <c r="L119" s="1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</row>
    <row r="120" spans="4:39" ht="12.75" customHeight="1">
      <c r="D120" s="1"/>
      <c r="E120" s="1"/>
      <c r="F120" s="1"/>
      <c r="G120" s="1"/>
      <c r="H120" s="1"/>
      <c r="I120" s="1"/>
      <c r="J120" s="1"/>
      <c r="K120" s="1"/>
      <c r="L120" s="1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</row>
    <row r="121" spans="4:39" ht="12.75" customHeight="1">
      <c r="D121" s="1"/>
      <c r="E121" s="1"/>
      <c r="F121" s="1"/>
      <c r="G121" s="1"/>
      <c r="H121" s="1"/>
      <c r="I121" s="1"/>
      <c r="J121" s="1"/>
      <c r="K121" s="1"/>
      <c r="L121" s="1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</row>
    <row r="122" spans="4:39" ht="12.75" customHeight="1">
      <c r="D122" s="1"/>
      <c r="E122" s="1"/>
      <c r="F122" s="1"/>
      <c r="G122" s="1"/>
      <c r="H122" s="1"/>
      <c r="I122" s="1"/>
      <c r="J122" s="1"/>
      <c r="K122" s="1"/>
      <c r="L122" s="1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</row>
    <row r="123" spans="4:39" ht="12.75" customHeight="1">
      <c r="D123" s="1"/>
      <c r="E123" s="1"/>
      <c r="F123" s="1"/>
      <c r="G123" s="1"/>
      <c r="H123" s="1"/>
      <c r="I123" s="1"/>
      <c r="J123" s="1"/>
      <c r="K123" s="1"/>
      <c r="L123" s="1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</row>
    <row r="124" spans="4:39" ht="12.75" customHeight="1">
      <c r="D124" s="1"/>
      <c r="E124" s="1"/>
      <c r="F124" s="1"/>
      <c r="G124" s="1"/>
      <c r="H124" s="1"/>
      <c r="I124" s="1"/>
      <c r="J124" s="1"/>
      <c r="K124" s="1"/>
      <c r="L124" s="1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</row>
    <row r="125" spans="4:39" ht="12.75" customHeight="1">
      <c r="D125" s="1"/>
      <c r="E125" s="1"/>
      <c r="F125" s="1"/>
      <c r="G125" s="1"/>
      <c r="H125" s="1"/>
      <c r="I125" s="1"/>
      <c r="J125" s="1"/>
      <c r="K125" s="1"/>
      <c r="L125" s="1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</row>
    <row r="126" spans="4:39" ht="12.75" customHeight="1">
      <c r="D126" s="1"/>
      <c r="E126" s="1"/>
      <c r="F126" s="1"/>
      <c r="G126" s="1"/>
      <c r="H126" s="1"/>
      <c r="I126" s="1"/>
      <c r="J126" s="1"/>
      <c r="K126" s="1"/>
      <c r="L126" s="1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</row>
    <row r="127" spans="4:39" ht="12.75" customHeight="1">
      <c r="D127" s="1"/>
      <c r="E127" s="1"/>
      <c r="F127" s="1"/>
      <c r="G127" s="1"/>
      <c r="H127" s="1"/>
      <c r="I127" s="1"/>
      <c r="J127" s="1"/>
      <c r="K127" s="1"/>
      <c r="L127" s="1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</row>
    <row r="128" spans="4:39" ht="12.75" customHeight="1">
      <c r="D128" s="1"/>
      <c r="E128" s="1"/>
      <c r="F128" s="1"/>
      <c r="G128" s="1"/>
      <c r="H128" s="1"/>
      <c r="I128" s="1"/>
      <c r="J128" s="1"/>
      <c r="K128" s="1"/>
      <c r="L128" s="1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</row>
    <row r="129" spans="4:39" ht="12.75" customHeight="1">
      <c r="D129" s="1"/>
      <c r="E129" s="1"/>
      <c r="F129" s="1"/>
      <c r="G129" s="1"/>
      <c r="H129" s="1"/>
      <c r="I129" s="1"/>
      <c r="J129" s="1"/>
      <c r="K129" s="1"/>
      <c r="L129" s="1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</row>
    <row r="130" spans="4:39" ht="12.75" customHeight="1">
      <c r="D130" s="1"/>
      <c r="E130" s="1"/>
      <c r="F130" s="1"/>
      <c r="G130" s="1"/>
      <c r="H130" s="1"/>
      <c r="I130" s="1"/>
      <c r="J130" s="1"/>
      <c r="K130" s="1"/>
      <c r="L130" s="1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</row>
    <row r="131" spans="4:39" ht="12.75" customHeight="1">
      <c r="D131" s="1"/>
      <c r="E131" s="1"/>
      <c r="F131" s="1"/>
      <c r="G131" s="1"/>
      <c r="H131" s="1"/>
      <c r="I131" s="1"/>
      <c r="J131" s="1"/>
      <c r="K131" s="1"/>
      <c r="L131" s="1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</row>
    <row r="132" spans="4:39" ht="12.75" customHeight="1">
      <c r="D132" s="1"/>
      <c r="E132" s="1"/>
      <c r="F132" s="1"/>
      <c r="G132" s="1"/>
      <c r="H132" s="1"/>
      <c r="I132" s="1"/>
      <c r="J132" s="1"/>
      <c r="K132" s="1"/>
      <c r="L132" s="1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</row>
    <row r="133" spans="4:39" ht="12.75" customHeight="1">
      <c r="D133" s="1"/>
      <c r="E133" s="1"/>
      <c r="F133" s="1"/>
      <c r="G133" s="1"/>
      <c r="H133" s="1"/>
      <c r="I133" s="1"/>
      <c r="J133" s="1"/>
      <c r="K133" s="1"/>
      <c r="L133" s="1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</row>
    <row r="134" spans="4:39" ht="12.75" customHeight="1">
      <c r="D134" s="1"/>
      <c r="E134" s="1"/>
      <c r="F134" s="1"/>
      <c r="G134" s="1"/>
      <c r="H134" s="1"/>
      <c r="I134" s="1"/>
      <c r="J134" s="1"/>
      <c r="K134" s="1"/>
      <c r="L134" s="1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</row>
    <row r="135" spans="4:39" ht="12.75" customHeight="1">
      <c r="D135" s="1"/>
      <c r="E135" s="1"/>
      <c r="F135" s="1"/>
      <c r="G135" s="1"/>
      <c r="H135" s="1"/>
      <c r="I135" s="1"/>
      <c r="J135" s="1"/>
      <c r="K135" s="1"/>
      <c r="L135" s="1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</row>
    <row r="136" spans="4:39" ht="12.75" customHeight="1">
      <c r="D136" s="1"/>
      <c r="E136" s="1"/>
      <c r="F136" s="1"/>
      <c r="G136" s="1"/>
      <c r="H136" s="1"/>
      <c r="I136" s="1"/>
      <c r="J136" s="1"/>
      <c r="K136" s="1"/>
      <c r="L136" s="1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</row>
    <row r="137" spans="4:39" ht="12.75" customHeight="1">
      <c r="D137" s="1"/>
      <c r="E137" s="1"/>
      <c r="F137" s="1"/>
      <c r="G137" s="1"/>
      <c r="H137" s="1"/>
      <c r="I137" s="1"/>
      <c r="J137" s="1"/>
      <c r="K137" s="1"/>
      <c r="L137" s="1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</row>
    <row r="138" spans="4:39" ht="12.75" customHeight="1">
      <c r="D138" s="1"/>
      <c r="E138" s="1"/>
      <c r="F138" s="1"/>
      <c r="G138" s="1"/>
      <c r="H138" s="1"/>
      <c r="I138" s="1"/>
      <c r="J138" s="1"/>
      <c r="K138" s="1"/>
      <c r="L138" s="1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</row>
    <row r="139" spans="4:39" ht="12.75" customHeight="1">
      <c r="D139" s="1"/>
      <c r="E139" s="1"/>
      <c r="F139" s="1"/>
      <c r="G139" s="1"/>
      <c r="H139" s="1"/>
      <c r="I139" s="1"/>
      <c r="J139" s="1"/>
      <c r="K139" s="1"/>
      <c r="L139" s="1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</row>
    <row r="140" spans="4:39" ht="12.75" customHeight="1">
      <c r="D140" s="1"/>
      <c r="E140" s="1"/>
      <c r="F140" s="1"/>
      <c r="G140" s="1"/>
      <c r="H140" s="1"/>
      <c r="I140" s="1"/>
      <c r="J140" s="1"/>
      <c r="K140" s="1"/>
      <c r="L140" s="1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</row>
    <row r="141" spans="4:39" ht="12.75" customHeight="1">
      <c r="D141" s="1"/>
      <c r="E141" s="1"/>
      <c r="F141" s="1"/>
      <c r="G141" s="1"/>
      <c r="H141" s="1"/>
      <c r="I141" s="1"/>
      <c r="J141" s="1"/>
      <c r="K141" s="1"/>
      <c r="L141" s="1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</row>
    <row r="142" spans="4:39" ht="12.75" customHeight="1">
      <c r="D142" s="1"/>
      <c r="E142" s="1"/>
      <c r="F142" s="1"/>
      <c r="G142" s="1"/>
      <c r="H142" s="1"/>
      <c r="I142" s="1"/>
      <c r="J142" s="1"/>
      <c r="K142" s="1"/>
      <c r="L142" s="1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</row>
    <row r="143" spans="4:39" ht="12.75" customHeight="1">
      <c r="D143" s="1"/>
      <c r="E143" s="1"/>
      <c r="F143" s="1"/>
      <c r="G143" s="1"/>
      <c r="H143" s="1"/>
      <c r="I143" s="1"/>
      <c r="J143" s="1"/>
      <c r="K143" s="1"/>
      <c r="L143" s="1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</row>
    <row r="144" spans="4:39" ht="12.75" customHeight="1">
      <c r="D144" s="1"/>
      <c r="E144" s="1"/>
      <c r="F144" s="1"/>
      <c r="G144" s="1"/>
      <c r="H144" s="1"/>
      <c r="I144" s="1"/>
      <c r="J144" s="1"/>
      <c r="K144" s="1"/>
      <c r="L144" s="1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</row>
    <row r="145" spans="4:39" ht="12.75" customHeight="1">
      <c r="D145" s="1"/>
      <c r="E145" s="1"/>
      <c r="F145" s="1"/>
      <c r="G145" s="1"/>
      <c r="H145" s="1"/>
      <c r="I145" s="1"/>
      <c r="J145" s="1"/>
      <c r="K145" s="1"/>
      <c r="L145" s="1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</row>
    <row r="146" spans="4:39" ht="12.75" customHeight="1">
      <c r="D146" s="1"/>
      <c r="E146" s="1"/>
      <c r="F146" s="1"/>
      <c r="G146" s="1"/>
      <c r="H146" s="1"/>
      <c r="I146" s="1"/>
      <c r="J146" s="1"/>
      <c r="K146" s="1"/>
      <c r="L146" s="1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</row>
    <row r="147" spans="4:39" ht="12.75" customHeight="1">
      <c r="D147" s="1"/>
      <c r="E147" s="1"/>
      <c r="F147" s="1"/>
      <c r="G147" s="1"/>
      <c r="H147" s="1"/>
      <c r="I147" s="1"/>
      <c r="J147" s="1"/>
      <c r="K147" s="1"/>
      <c r="L147" s="1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</row>
    <row r="148" spans="4:39" ht="12.75" customHeight="1">
      <c r="D148" s="1"/>
      <c r="E148" s="1"/>
      <c r="F148" s="1"/>
      <c r="G148" s="1"/>
      <c r="H148" s="1"/>
      <c r="I148" s="1"/>
      <c r="J148" s="1"/>
      <c r="K148" s="1"/>
      <c r="L148" s="1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</row>
    <row r="149" spans="4:39" ht="12.75" customHeight="1">
      <c r="D149" s="1"/>
      <c r="E149" s="1"/>
      <c r="F149" s="1"/>
      <c r="G149" s="1"/>
      <c r="H149" s="1"/>
      <c r="I149" s="1"/>
      <c r="J149" s="1"/>
      <c r="K149" s="1"/>
      <c r="L149" s="1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</row>
    <row r="150" spans="4:39" ht="12.75" customHeight="1">
      <c r="D150" s="1"/>
      <c r="E150" s="1"/>
      <c r="F150" s="1"/>
      <c r="G150" s="1"/>
      <c r="H150" s="1"/>
      <c r="I150" s="1"/>
      <c r="J150" s="1"/>
      <c r="K150" s="1"/>
      <c r="L150" s="1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</row>
    <row r="151" spans="4:39" ht="12.75" customHeight="1">
      <c r="D151" s="1"/>
      <c r="E151" s="1"/>
      <c r="F151" s="1"/>
      <c r="G151" s="1"/>
      <c r="H151" s="1"/>
      <c r="I151" s="1"/>
      <c r="J151" s="1"/>
      <c r="K151" s="1"/>
      <c r="L151" s="1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</row>
    <row r="152" spans="4:39" ht="12.75" customHeight="1">
      <c r="D152" s="1"/>
      <c r="E152" s="1"/>
      <c r="F152" s="1"/>
      <c r="G152" s="1"/>
      <c r="H152" s="1"/>
      <c r="I152" s="1"/>
      <c r="J152" s="1"/>
      <c r="K152" s="1"/>
      <c r="L152" s="1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</row>
    <row r="153" spans="4:39" ht="12.75" customHeight="1">
      <c r="D153" s="1"/>
      <c r="E153" s="1"/>
      <c r="F153" s="1"/>
      <c r="G153" s="1"/>
      <c r="H153" s="1"/>
      <c r="I153" s="1"/>
      <c r="J153" s="1"/>
      <c r="K153" s="1"/>
      <c r="L153" s="1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</row>
    <row r="154" spans="4:39" ht="12.75" customHeight="1">
      <c r="D154" s="1"/>
      <c r="E154" s="1"/>
      <c r="F154" s="1"/>
      <c r="G154" s="1"/>
      <c r="H154" s="1"/>
      <c r="I154" s="1"/>
      <c r="J154" s="1"/>
      <c r="K154" s="1"/>
      <c r="L154" s="1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</row>
    <row r="155" spans="4:39" ht="12.75" customHeight="1"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</row>
    <row r="156" spans="4:39" ht="12.75" customHeight="1"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</row>
    <row r="157" spans="4:39" ht="12.75" customHeight="1"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</row>
    <row r="158" spans="4:39" ht="12.75" customHeight="1"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</row>
    <row r="159" spans="4:39" ht="12.75" customHeight="1"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</row>
    <row r="160" spans="4:39" ht="12.75" customHeight="1"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</row>
    <row r="161" spans="4:39" ht="12.75" customHeight="1"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</row>
    <row r="162" spans="4:39" ht="12.75" customHeight="1"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</row>
    <row r="163" spans="4:39" ht="12.75" customHeight="1"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</row>
    <row r="164" spans="4:39" ht="12.75" customHeight="1"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</row>
    <row r="165" spans="4:39" ht="12.75" customHeight="1"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</row>
    <row r="166" spans="4:39" ht="12.75" customHeight="1"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</row>
    <row r="167" spans="4:39" ht="12.75" customHeight="1"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</row>
    <row r="168" spans="4:39" ht="12.75" customHeight="1"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</row>
    <row r="169" spans="4:39" ht="12.75" customHeight="1"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</row>
    <row r="170" spans="4:39" ht="12.75" customHeight="1"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</row>
    <row r="171" spans="4:39" ht="12.75" customHeight="1"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</row>
    <row r="172" spans="4:39" ht="12.75" customHeight="1"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</row>
    <row r="173" spans="4:39" ht="12.75" customHeight="1"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</row>
    <row r="174" spans="4:39" ht="12.75" customHeight="1"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</row>
    <row r="175" spans="4:39" ht="12.75" customHeight="1"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</row>
    <row r="176" spans="4:39" ht="12.75" customHeight="1"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</row>
    <row r="177" spans="4:39" ht="12.75" customHeight="1"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</row>
    <row r="178" spans="4:39" ht="12.75" customHeight="1"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</row>
    <row r="179" spans="4:39" ht="12.75" customHeight="1"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</row>
    <row r="180" spans="4:39" ht="12.75" customHeight="1"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</row>
    <row r="181" spans="4:39" ht="12.75" customHeight="1"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</row>
    <row r="182" spans="4:39" ht="12.75" customHeight="1"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</row>
    <row r="183" spans="4:39" ht="12.75" customHeight="1"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</row>
    <row r="184" spans="4:39" ht="12.75" customHeight="1"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</row>
    <row r="185" spans="4:39" ht="12.75" customHeight="1"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</row>
    <row r="186" spans="4:39" ht="12.75" customHeight="1"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</row>
    <row r="187" spans="4:39" ht="12.75" customHeight="1"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</row>
    <row r="188" spans="4:39" ht="12.75" customHeight="1"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</row>
    <row r="189" spans="4:39" ht="12.75" customHeight="1"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</row>
    <row r="190" spans="4:39" ht="12.75" customHeight="1"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</row>
    <row r="191" spans="4:39" ht="12.75" customHeight="1"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</row>
    <row r="192" spans="4:39" ht="12.75" customHeight="1"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</row>
    <row r="193" spans="4:39" ht="12.75" customHeight="1"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</row>
    <row r="194" spans="4:39" ht="12.75" customHeight="1"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</row>
    <row r="195" spans="4:39" ht="12.75" customHeight="1"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</row>
    <row r="196" spans="4:39" ht="12.75" customHeight="1"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</row>
    <row r="197" spans="4:39" ht="12.75" customHeight="1"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</row>
    <row r="198" spans="4:39" ht="12.75" customHeight="1"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</row>
    <row r="199" spans="4:39" ht="12.75" customHeight="1"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</row>
    <row r="200" spans="4:39" ht="12.75" customHeight="1"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</row>
    <row r="201" spans="4:39" ht="12.75" customHeight="1"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</row>
    <row r="202" spans="4:39" ht="12.75" customHeight="1"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</row>
    <row r="203" spans="4:39" ht="12.75" customHeight="1"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</row>
    <row r="204" spans="4:39" ht="12.75" customHeight="1"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</row>
    <row r="205" spans="4:39" ht="12.75" customHeight="1"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</row>
    <row r="206" spans="4:39" ht="12.75" customHeight="1"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</row>
    <row r="207" spans="4:39" ht="12.75" customHeight="1"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</row>
    <row r="208" spans="4:39" ht="12.75" customHeight="1"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</row>
    <row r="209" spans="4:39" ht="12.75" customHeight="1"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</row>
    <row r="210" spans="4:39" ht="12.75" customHeight="1"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</row>
    <row r="211" spans="4:39" ht="12.75" customHeight="1"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</row>
    <row r="212" spans="4:39" ht="12.75" customHeight="1"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</row>
    <row r="213" spans="4:39" ht="12.75" customHeight="1"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</row>
    <row r="214" spans="4:39" ht="12.75" customHeight="1"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</row>
    <row r="215" spans="4:39" ht="12.75" customHeight="1"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</row>
    <row r="216" spans="4:39" ht="12.75" customHeight="1"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</row>
    <row r="217" spans="4:39" ht="12.75" customHeight="1"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</row>
    <row r="218" spans="4:39" ht="12.75" customHeight="1"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</row>
    <row r="219" spans="4:39" ht="12.75" customHeight="1"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</row>
    <row r="220" spans="4:39" ht="12.75" customHeight="1"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</row>
    <row r="221" spans="4:39" ht="12.75" customHeight="1"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</row>
    <row r="222" spans="4:39" ht="12.75" customHeight="1"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</row>
    <row r="223" spans="4:39" ht="12.75" customHeight="1"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</row>
    <row r="224" spans="4:39" ht="12.75" customHeight="1"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</row>
    <row r="225" spans="4:39" ht="12.75" customHeight="1"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</row>
    <row r="226" spans="4:39" ht="12.75" customHeight="1"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</row>
    <row r="227" spans="4:39" ht="12.75" customHeight="1"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</row>
    <row r="228" spans="4:39" ht="12.75" customHeight="1"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</row>
    <row r="229" spans="4:39" ht="12.75" customHeight="1"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</row>
    <row r="230" spans="4:39" ht="12.75" customHeight="1"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</row>
    <row r="231" spans="4:39" ht="12.75" customHeight="1"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</row>
    <row r="232" spans="4:39" ht="12.75" customHeight="1"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</row>
    <row r="233" spans="4:39" ht="12.75" customHeight="1"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</row>
    <row r="234" spans="4:39" ht="12.75" customHeight="1"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</row>
    <row r="235" spans="4:39" ht="12.75" customHeight="1"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</row>
    <row r="236" spans="4:39" ht="12.75" customHeight="1"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</row>
    <row r="237" spans="4:39" ht="12.75" customHeight="1"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</row>
    <row r="238" spans="4:39" ht="12.75" customHeight="1"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</row>
    <row r="239" spans="4:39" ht="12.75" customHeight="1"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</row>
    <row r="240" spans="4:39" ht="12.75" customHeight="1"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</row>
    <row r="241" spans="4:39" ht="12.75" customHeight="1"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</row>
    <row r="242" spans="4:39" ht="12.75" customHeight="1"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</row>
    <row r="243" spans="4:39" ht="12.75" customHeight="1"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</row>
    <row r="244" spans="4:39" ht="12.75" customHeight="1"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</row>
    <row r="245" spans="4:39" ht="12.75" customHeight="1"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</row>
    <row r="246" spans="4:39" ht="12.75" customHeight="1"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</row>
    <row r="247" spans="4:39" ht="12.75" customHeight="1"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</row>
    <row r="248" spans="4:39" ht="12.75" customHeight="1"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</row>
    <row r="249" spans="4:39" ht="12.75" customHeight="1"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</row>
    <row r="250" spans="4:39" ht="12.75" customHeight="1"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</row>
    <row r="251" spans="4:39" ht="12.75" customHeight="1"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</row>
    <row r="252" spans="4:39" ht="12.75" customHeight="1"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</row>
    <row r="253" spans="4:39" ht="12.75" customHeight="1"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</row>
    <row r="254" spans="4:39" ht="12.75" customHeight="1"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</row>
    <row r="255" spans="4:39" ht="12.75" customHeight="1"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</row>
    <row r="256" spans="4:39" ht="12.75" customHeight="1"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</row>
    <row r="257" spans="4:39" ht="12.75" customHeight="1"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</row>
    <row r="258" spans="4:39" ht="12.75" customHeight="1"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</row>
    <row r="259" spans="4:39" ht="12.75" customHeight="1"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</row>
    <row r="260" spans="4:39" ht="12.75" customHeight="1"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</row>
    <row r="261" spans="4:39" ht="12.75" customHeight="1"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</row>
    <row r="262" spans="4:39" ht="12.75" customHeight="1"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</row>
    <row r="263" spans="4:39" ht="12.75" customHeight="1"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</row>
    <row r="264" spans="4:39" ht="12.75" customHeight="1"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</row>
    <row r="265" spans="4:39" ht="12.75" customHeight="1"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</row>
    <row r="266" spans="4:39" ht="12.75" customHeight="1"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</row>
    <row r="267" spans="4:39" ht="12.75" customHeight="1"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</row>
    <row r="268" spans="4:39" ht="12.75" customHeight="1"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</row>
    <row r="269" spans="4:39" ht="12.75" customHeight="1"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</row>
    <row r="270" spans="4:39" ht="12.75" customHeight="1"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</row>
    <row r="271" spans="4:39" ht="12.75" customHeight="1"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</row>
    <row r="272" spans="4:39" ht="12.75" customHeight="1"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</row>
    <row r="273" spans="4:39" ht="12.75" customHeight="1"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</row>
    <row r="274" spans="4:39" ht="12.75" customHeight="1"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</row>
    <row r="275" spans="4:39" ht="12.75" customHeight="1"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</row>
    <row r="276" spans="4:39" ht="12.75" customHeight="1"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</row>
    <row r="277" spans="4:39" ht="12.75" customHeight="1"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</row>
    <row r="278" spans="4:39" ht="12.75" customHeight="1"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</row>
    <row r="279" spans="4:39" ht="12.75" customHeight="1"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</row>
    <row r="280" spans="4:39" ht="12.75" customHeight="1"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</row>
    <row r="281" spans="4:39" ht="12.75" customHeight="1"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</row>
    <row r="282" spans="4:39" ht="12.75" customHeight="1"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</row>
    <row r="283" spans="4:39" ht="12.75" customHeight="1"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</row>
    <row r="284" spans="4:39" ht="12.75" customHeight="1"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</row>
    <row r="285" spans="4:39" ht="12.75" customHeight="1"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</row>
    <row r="286" spans="4:39" ht="12.75" customHeight="1"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</row>
    <row r="287" spans="4:39" ht="12.75" customHeight="1"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</row>
    <row r="288" spans="4:39" ht="12.75" customHeight="1"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</row>
    <row r="289" spans="4:39" ht="12.75" customHeight="1"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</row>
    <row r="290" spans="4:39" ht="12.75" customHeight="1"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</row>
    <row r="291" spans="4:39" ht="12.75" customHeight="1"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</row>
    <row r="292" spans="4:39" ht="12.75" customHeight="1"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</row>
    <row r="293" spans="4:39" ht="12.75" customHeight="1"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</row>
    <row r="294" spans="4:39" ht="12.75" customHeight="1"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</row>
    <row r="295" spans="4:39" ht="12.75" customHeight="1"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</row>
    <row r="296" spans="4:39" ht="12.75" customHeight="1"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</row>
    <row r="297" spans="4:39" ht="12.75" customHeight="1"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</row>
    <row r="298" spans="4:39" ht="12.75" customHeight="1"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</row>
    <row r="299" spans="4:39" ht="12.75" customHeight="1"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</row>
    <row r="300" spans="4:39" ht="12.75" customHeight="1"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</row>
    <row r="301" spans="4:39" ht="12.75" customHeight="1"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</row>
    <row r="302" spans="4:39" ht="12.75" customHeight="1"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</row>
    <row r="303" spans="4:39" ht="12.75" customHeight="1"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</row>
    <row r="304" spans="4:39" ht="12.75" customHeight="1"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</row>
    <row r="305" spans="4:39" ht="12.75" customHeight="1"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</row>
    <row r="306" spans="4:39" ht="12.75" customHeight="1"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</row>
    <row r="307" spans="4:39" ht="12.75" customHeight="1"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</row>
    <row r="308" spans="4:39" ht="12.75" customHeight="1"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</row>
    <row r="309" spans="4:39" ht="12.75" customHeight="1"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</row>
    <row r="310" spans="4:39" ht="12.75" customHeight="1"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</row>
    <row r="311" spans="4:39" ht="12.75" customHeight="1"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</row>
    <row r="312" spans="4:39" ht="12.75" customHeight="1"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</row>
    <row r="313" spans="4:39" ht="12.75" customHeight="1"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</row>
    <row r="314" spans="4:39" ht="12.75" customHeight="1"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</row>
    <row r="315" spans="4:39" ht="12.75" customHeight="1"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</row>
    <row r="316" spans="4:39" ht="12.75" customHeight="1"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</row>
    <row r="317" spans="4:39" ht="12.75" customHeight="1"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</row>
    <row r="318" spans="4:39" ht="12.75" customHeight="1"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</row>
    <row r="319" spans="4:39" ht="12.75" customHeight="1"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</row>
    <row r="320" spans="4:39" ht="12.75" customHeight="1"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</row>
    <row r="321" spans="4:39" ht="12.75" customHeight="1"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</row>
    <row r="322" spans="4:39" ht="12.75" customHeight="1"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</row>
    <row r="323" spans="4:39" ht="12.75" customHeight="1"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</row>
    <row r="324" spans="4:39" ht="12.75" customHeight="1"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</row>
    <row r="325" spans="4:39" ht="12.75" customHeight="1"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</row>
    <row r="326" spans="4:39" ht="12.75" customHeight="1"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</row>
    <row r="327" spans="4:39" ht="12.75" customHeight="1"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</row>
    <row r="328" spans="4:39" ht="12.75" customHeight="1"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</row>
    <row r="329" spans="4:39" ht="12.75" customHeight="1"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</row>
    <row r="330" spans="4:39" ht="12.75" customHeight="1"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</row>
    <row r="331" spans="4:39" ht="12.75" customHeight="1"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</row>
    <row r="332" spans="4:39" ht="12.75" customHeight="1"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</row>
    <row r="333" spans="4:39" ht="12.75" customHeight="1"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</row>
    <row r="334" spans="4:39" ht="12.75" customHeight="1"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</row>
    <row r="335" spans="4:39" ht="12.75" customHeight="1"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</row>
    <row r="336" spans="4:39" ht="12.75" customHeight="1"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</row>
    <row r="337" spans="4:39" ht="12.75" customHeight="1"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</row>
    <row r="338" spans="4:39" ht="12.75" customHeight="1"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</row>
    <row r="339" spans="4:39" ht="12.75" customHeight="1"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</row>
    <row r="340" spans="4:39" ht="12.75" customHeight="1"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</row>
    <row r="341" spans="4:39" ht="12.75" customHeight="1"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</row>
    <row r="342" spans="4:39" ht="12.75" customHeight="1"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</row>
    <row r="343" spans="4:39" ht="12.75" customHeight="1"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</row>
    <row r="344" spans="4:39" ht="12.75" customHeight="1"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</row>
    <row r="345" spans="4:39" ht="12.75" customHeight="1"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</row>
    <row r="346" spans="4:39" ht="12.75" customHeight="1"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</row>
    <row r="347" spans="4:39" ht="12.75" customHeight="1"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</row>
    <row r="348" spans="4:39" ht="12.75" customHeight="1"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</row>
    <row r="349" spans="4:39" ht="12.75" customHeight="1"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</row>
    <row r="350" spans="4:39" ht="12.75" customHeight="1"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</row>
    <row r="351" spans="4:39" ht="12.75" customHeight="1"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</row>
    <row r="352" spans="4:39" ht="12.75" customHeight="1"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</row>
    <row r="353" spans="4:39" ht="12.75" customHeight="1"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</row>
    <row r="354" spans="4:39" ht="12.75" customHeight="1"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</row>
    <row r="355" spans="4:39" ht="12.75" customHeight="1"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</row>
    <row r="356" spans="4:39" ht="12.75" customHeight="1"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</row>
    <row r="357" spans="4:39" ht="12.75" customHeight="1"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</row>
    <row r="358" spans="4:39" ht="12.75" customHeight="1"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</row>
    <row r="359" spans="4:39" ht="12.75" customHeight="1"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</row>
    <row r="360" spans="4:39" ht="12.75" customHeight="1"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</row>
    <row r="361" spans="4:39" ht="12.75" customHeight="1"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</row>
    <row r="362" spans="4:39" ht="12.75" customHeight="1"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</row>
    <row r="363" spans="4:39" ht="12.75" customHeight="1"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</row>
    <row r="364" spans="4:39" ht="12.75" customHeight="1"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</row>
    <row r="365" spans="4:39" ht="12.75" customHeight="1"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</row>
    <row r="366" spans="4:39" ht="12.75" customHeight="1"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</row>
    <row r="367" spans="4:39" ht="12.75" customHeight="1"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</row>
    <row r="368" spans="4:39" ht="12.75" customHeight="1"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</row>
    <row r="369" spans="4:39" ht="12.75" customHeight="1"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</row>
    <row r="370" spans="4:39" ht="12.75" customHeight="1"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</row>
    <row r="371" spans="4:39" ht="12.75" customHeight="1"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</row>
    <row r="372" spans="4:39" ht="12.75" customHeight="1"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</row>
    <row r="373" spans="4:39" ht="12.75" customHeight="1"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</row>
    <row r="374" spans="4:39" ht="12.75" customHeight="1"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</row>
    <row r="375" spans="4:39" ht="12.75" customHeight="1"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</row>
    <row r="376" spans="4:39" ht="12.75" customHeight="1"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</row>
    <row r="377" spans="4:39" ht="12.75" customHeight="1"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</row>
    <row r="378" spans="4:39" ht="12.75" customHeight="1"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</row>
    <row r="379" spans="4:39" ht="12.75" customHeight="1"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</row>
    <row r="380" spans="4:39" ht="12.75" customHeight="1"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</row>
    <row r="381" spans="4:39" ht="12.75" customHeight="1"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</row>
    <row r="382" spans="4:39" ht="12.75" customHeight="1"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</row>
    <row r="383" spans="4:39" ht="12.75" customHeight="1"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</row>
    <row r="384" spans="4:39" ht="12.75" customHeight="1"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</row>
    <row r="385" spans="4:39" ht="12.75" customHeight="1"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</row>
    <row r="386" spans="4:39" ht="12.75" customHeight="1"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</row>
    <row r="387" spans="4:39" ht="12.75" customHeight="1"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</row>
    <row r="388" spans="4:39" ht="12.75" customHeight="1"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</row>
    <row r="389" spans="4:39" ht="12.75" customHeight="1"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</row>
    <row r="390" spans="4:39" ht="12.75" customHeight="1"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</row>
    <row r="391" spans="4:39" ht="12.75" customHeight="1"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</row>
    <row r="392" spans="4:39" ht="12.75" customHeight="1"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</row>
    <row r="393" spans="4:39" ht="12.75" customHeight="1"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</row>
    <row r="394" spans="4:39" ht="12.75" customHeight="1"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</row>
    <row r="395" spans="4:39" ht="12.75" customHeight="1"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</row>
    <row r="396" spans="4:39" ht="12.75" customHeight="1"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</row>
    <row r="397" spans="4:39" ht="12.75" customHeight="1"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</row>
    <row r="398" spans="4:39" ht="12.75" customHeight="1"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</row>
    <row r="399" spans="4:39" ht="12.75" customHeight="1"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</row>
    <row r="400" spans="4:39" ht="12.75" customHeight="1"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</row>
    <row r="401" spans="4:39" ht="12.75" customHeight="1"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</row>
    <row r="402" spans="4:39" ht="12.75" customHeight="1"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</row>
    <row r="403" spans="4:39" ht="12.75" customHeight="1"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</row>
    <row r="404" spans="4:39" ht="12.75" customHeight="1"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</row>
    <row r="405" spans="4:39" ht="12.75" customHeight="1"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</row>
    <row r="406" spans="4:39" ht="12.75" customHeight="1"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</row>
    <row r="407" spans="4:39" ht="12.75" customHeight="1"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</row>
    <row r="408" spans="4:39" ht="12.75" customHeight="1"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</row>
    <row r="409" spans="4:39" ht="12.75" customHeight="1"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</row>
    <row r="410" spans="4:39" ht="12.75" customHeight="1"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</row>
    <row r="411" spans="4:39" ht="12.75" customHeight="1"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</row>
    <row r="412" spans="4:39" ht="12.75" customHeight="1"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</row>
    <row r="413" spans="4:39" ht="12.75" customHeight="1"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</row>
    <row r="414" spans="4:39" ht="12.75" customHeight="1"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</row>
    <row r="415" spans="4:39" ht="12.75" customHeight="1"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</row>
    <row r="416" spans="4:39" ht="12.75" customHeight="1"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</row>
    <row r="417" spans="4:39" ht="12.75" customHeight="1"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</row>
    <row r="418" spans="4:39" ht="12.75" customHeight="1"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</row>
    <row r="419" spans="4:39" ht="12.75" customHeight="1"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</row>
    <row r="420" spans="4:39" ht="12.75" customHeight="1"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</row>
    <row r="421" spans="4:39" ht="12.75" customHeight="1"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</row>
    <row r="422" spans="4:39" ht="12.75" customHeight="1"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</row>
    <row r="423" spans="4:39" ht="12.75" customHeight="1"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</row>
    <row r="424" spans="4:39" ht="12.75" customHeight="1"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</row>
    <row r="425" spans="4:39" ht="12.75" customHeight="1"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</row>
    <row r="426" spans="4:39" ht="12.75" customHeight="1"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</row>
    <row r="427" spans="4:39" ht="12.75" customHeight="1"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</row>
    <row r="428" spans="4:39" ht="12.75" customHeight="1"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</row>
    <row r="429" spans="4:39" ht="12.75" customHeight="1"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</row>
    <row r="430" spans="4:39" ht="12.75" customHeight="1"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</row>
    <row r="431" spans="4:39" ht="12.75" customHeight="1"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</row>
    <row r="432" spans="4:39" ht="12.75" customHeight="1"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</row>
    <row r="433" spans="4:39" ht="12.75" customHeight="1"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</row>
    <row r="434" spans="4:39" ht="12.75" customHeight="1"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</row>
    <row r="435" spans="4:39" ht="12.75" customHeight="1"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</row>
    <row r="436" spans="4:39" ht="12.75" customHeight="1"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</row>
    <row r="437" spans="4:39" ht="12.75" customHeight="1"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</row>
    <row r="438" spans="4:39" ht="12.75" customHeight="1"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</row>
    <row r="439" spans="4:39" ht="12.75" customHeight="1"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</row>
    <row r="440" spans="4:39" ht="12.75" customHeight="1"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</row>
    <row r="441" spans="4:39" ht="12.75" customHeight="1"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</row>
    <row r="442" spans="4:39" ht="12.75" customHeight="1"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</row>
    <row r="443" spans="4:39" ht="12.75" customHeight="1"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</row>
    <row r="444" spans="4:39" ht="12.75" customHeight="1"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</row>
    <row r="445" spans="4:39" ht="12.75" customHeight="1"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</row>
    <row r="446" spans="4:39" ht="12.75" customHeight="1"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</row>
    <row r="447" spans="4:39" ht="12.75" customHeight="1"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</row>
    <row r="448" spans="4:39" ht="12.75" customHeight="1"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</row>
    <row r="449" spans="4:39" ht="12.75" customHeight="1"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</row>
    <row r="450" spans="4:39" ht="12.75" customHeight="1"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</row>
    <row r="451" spans="4:39" ht="12.75" customHeight="1"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</row>
    <row r="452" spans="4:39" ht="12.75" customHeight="1"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</row>
    <row r="453" spans="4:39" ht="12.75" customHeight="1"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</row>
    <row r="454" spans="4:39" ht="12.75" customHeight="1"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</row>
    <row r="455" spans="4:39" ht="12.75" customHeight="1"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</row>
    <row r="456" spans="4:39" ht="12.75" customHeight="1"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</row>
    <row r="457" spans="4:39" ht="12.75" customHeight="1"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</row>
    <row r="458" spans="4:39" ht="12.75" customHeight="1"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</row>
    <row r="459" spans="4:39" ht="12.75" customHeight="1"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</row>
    <row r="460" spans="4:39" ht="12.75" customHeight="1"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</row>
    <row r="461" spans="4:39" ht="12.75" customHeight="1"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</row>
    <row r="462" spans="4:39" ht="12.75" customHeight="1"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</row>
    <row r="463" spans="4:39" ht="12.75" customHeight="1"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</row>
    <row r="464" spans="4:39" ht="12.75" customHeight="1"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</row>
    <row r="465" spans="4:39" ht="12.75" customHeight="1"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</row>
    <row r="466" spans="4:39" ht="12.75" customHeight="1"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</row>
    <row r="467" spans="4:39" ht="12.75" customHeight="1"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</row>
    <row r="468" spans="4:39" ht="12.75" customHeight="1"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</row>
    <row r="469" spans="4:39" ht="12.75" customHeight="1"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</row>
    <row r="470" spans="4:39" ht="12.75" customHeight="1"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</row>
    <row r="471" spans="4:39" ht="12.75" customHeight="1"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</row>
    <row r="472" spans="4:39" ht="12.75" customHeight="1"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</row>
    <row r="473" spans="4:39" ht="12.75" customHeight="1"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</row>
    <row r="474" spans="4:39" ht="12.75" customHeight="1"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</row>
    <row r="475" spans="4:39" ht="12.75" customHeight="1"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</row>
    <row r="476" spans="4:39" ht="12.75" customHeight="1"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</row>
    <row r="477" spans="4:39" ht="12.75" customHeight="1"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</row>
    <row r="478" spans="4:39" ht="12.75" customHeight="1"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</row>
    <row r="479" spans="4:39" ht="12.75" customHeight="1"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</row>
    <row r="480" spans="4:39" ht="12.75" customHeight="1"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</row>
    <row r="481" spans="4:39" ht="12.75" customHeight="1"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</row>
    <row r="482" spans="4:39" ht="12.75" customHeight="1"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</row>
    <row r="483" spans="4:39" ht="12.75" customHeight="1"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</row>
    <row r="484" spans="4:39" ht="12.75" customHeight="1"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</row>
    <row r="485" spans="4:39" ht="12.75" customHeight="1"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</row>
    <row r="486" spans="4:39" ht="12.75" customHeight="1"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</row>
    <row r="487" spans="4:39" ht="12.75" customHeight="1"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</row>
    <row r="488" spans="4:39" ht="12.75" customHeight="1"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</row>
    <row r="489" spans="4:39" ht="12.75" customHeight="1"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</row>
    <row r="490" spans="4:39" ht="12.75" customHeight="1"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</row>
    <row r="491" spans="4:39" ht="12.75" customHeight="1"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</row>
    <row r="492" spans="4:39" ht="12.75" customHeight="1"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</row>
    <row r="493" spans="4:39" ht="12.75" customHeight="1"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</row>
    <row r="494" spans="4:39" ht="12.75" customHeight="1"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</row>
    <row r="495" spans="4:39" ht="12.75" customHeight="1"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</row>
    <row r="496" spans="4:39" ht="12.75" customHeight="1"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</row>
    <row r="497" spans="4:39" ht="12.75" customHeight="1"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</row>
    <row r="498" spans="4:39" ht="12.75" customHeight="1"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</row>
    <row r="499" spans="4:39" ht="12.75" customHeight="1"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</row>
    <row r="500" spans="4:39" ht="12.75" customHeight="1"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</row>
    <row r="501" spans="4:39" ht="12.75" customHeight="1"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</row>
    <row r="502" spans="4:39" ht="12.75" customHeight="1"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</row>
    <row r="503" spans="4:39" ht="12.75" customHeight="1"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</row>
    <row r="504" spans="4:39" ht="12.75" customHeight="1"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</row>
    <row r="505" spans="4:39" ht="12.75" customHeight="1"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</row>
    <row r="506" spans="4:39" ht="12.75" customHeight="1"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</row>
    <row r="507" spans="4:39" ht="12.75" customHeight="1"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</row>
    <row r="508" spans="4:39" ht="12.75" customHeight="1"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</row>
    <row r="509" spans="4:39" ht="12.75" customHeight="1"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</row>
    <row r="510" spans="4:39" ht="12.75" customHeight="1"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</row>
    <row r="511" spans="4:39" ht="12.75" customHeight="1"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</row>
    <row r="512" spans="4:39" ht="12.75" customHeight="1"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</row>
    <row r="513" spans="4:39" ht="12.75" customHeight="1"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</row>
    <row r="514" spans="4:39" ht="12.75" customHeight="1"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</row>
    <row r="515" spans="4:39" ht="12.75" customHeight="1"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</row>
    <row r="516" spans="4:39" ht="12.75" customHeight="1"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</row>
    <row r="517" spans="4:39" ht="12.75" customHeight="1"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</row>
    <row r="518" spans="4:39" ht="12.75" customHeight="1"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</row>
    <row r="519" spans="4:39" ht="12.75" customHeight="1"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</row>
    <row r="520" spans="4:39" ht="12.75" customHeight="1"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</row>
    <row r="521" spans="4:39" ht="12.75" customHeight="1"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</row>
    <row r="522" spans="4:39" ht="12.75" customHeight="1"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</row>
    <row r="523" spans="4:39" ht="12.75" customHeight="1"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</row>
    <row r="524" spans="4:39" ht="12.75" customHeight="1"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</row>
    <row r="525" spans="4:39" ht="12.75" customHeight="1"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</row>
    <row r="526" spans="4:39" ht="12.75" customHeight="1"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</row>
    <row r="527" spans="4:39" ht="12.75" customHeight="1"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</row>
    <row r="528" spans="4:39" ht="12.75" customHeight="1"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</row>
    <row r="529" spans="4:39" ht="12.75" customHeight="1"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</row>
    <row r="530" spans="4:39" ht="12.75" customHeight="1"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</row>
    <row r="531" spans="4:39" ht="12.75" customHeight="1"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</row>
    <row r="532" spans="4:39" ht="12.75" customHeight="1"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</row>
    <row r="533" spans="4:39" ht="12.75" customHeight="1"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</row>
    <row r="534" spans="4:39" ht="12.75" customHeight="1"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</row>
    <row r="535" spans="4:39" ht="12.75" customHeight="1"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</row>
    <row r="536" spans="4:39" ht="12.75" customHeight="1"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</row>
    <row r="537" spans="4:39" ht="12.75" customHeight="1"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</row>
    <row r="538" spans="4:39" ht="12.75" customHeight="1"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</row>
    <row r="539" spans="4:39" ht="12.75" customHeight="1"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</row>
    <row r="540" spans="4:39" ht="12.75" customHeight="1"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</row>
    <row r="541" spans="4:39" ht="12.75" customHeight="1"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</row>
    <row r="542" spans="4:39" ht="12.75" customHeight="1"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</row>
    <row r="543" spans="4:39" ht="12.75" customHeight="1"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</row>
    <row r="544" spans="4:39" ht="12.75" customHeight="1"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</row>
    <row r="545" spans="4:39" ht="12.75" customHeight="1"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</row>
    <row r="546" spans="4:39" ht="12.75" customHeight="1"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</row>
    <row r="547" spans="4:39" ht="12.75" customHeight="1"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</row>
    <row r="548" spans="4:39" ht="12.75" customHeight="1"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</row>
    <row r="549" spans="4:39" ht="12.75" customHeight="1"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</row>
    <row r="550" spans="4:39" ht="12.75" customHeight="1"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</row>
    <row r="551" spans="4:39" ht="12.75" customHeight="1"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</row>
    <row r="552" spans="4:39" ht="12.75" customHeight="1"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</row>
    <row r="553" spans="4:39" ht="12.75" customHeight="1"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</row>
    <row r="554" spans="4:39" ht="12.75" customHeight="1"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</row>
    <row r="555" spans="4:39" ht="12.75" customHeight="1"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</row>
    <row r="556" spans="4:39" ht="12.75" customHeight="1"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</row>
    <row r="557" spans="4:39" ht="12.75" customHeight="1"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</row>
    <row r="558" spans="4:39" ht="12.75" customHeight="1"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</row>
    <row r="559" spans="4:39" ht="12.75" customHeight="1"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</row>
    <row r="560" spans="4:39" ht="12.75" customHeight="1"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</row>
    <row r="561" spans="4:39" ht="12.75" customHeight="1"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</row>
    <row r="562" spans="4:39" ht="12.75" customHeight="1"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</row>
    <row r="563" spans="4:39" ht="12.75" customHeight="1"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</row>
    <row r="564" spans="4:39" ht="12.75" customHeight="1"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</row>
    <row r="565" spans="4:39" ht="12.75" customHeight="1"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</row>
    <row r="566" spans="4:39" ht="12.75" customHeight="1"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</row>
    <row r="567" spans="4:39" ht="12.75" customHeight="1"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</row>
    <row r="568" spans="4:39" ht="12.75" customHeight="1"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</row>
    <row r="569" spans="4:39" ht="12.75" customHeight="1"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</row>
    <row r="570" spans="4:39" ht="12.75" customHeight="1"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</row>
    <row r="571" spans="4:39" ht="12.75" customHeight="1"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</row>
    <row r="572" spans="4:39" ht="12.75" customHeight="1"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</row>
    <row r="573" spans="4:39" ht="12.75" customHeight="1"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</row>
    <row r="574" spans="4:39" ht="12.75" customHeight="1"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</row>
    <row r="575" spans="4:39" ht="12.75" customHeight="1"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</row>
    <row r="576" spans="4:39" ht="12.75" customHeight="1"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</row>
    <row r="577" spans="4:39" ht="12.75" customHeight="1"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</row>
    <row r="578" spans="4:39" ht="12.75" customHeight="1"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</row>
    <row r="579" spans="4:39" ht="12.75" customHeight="1"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</row>
    <row r="580" spans="4:39" ht="12.75" customHeight="1"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</row>
    <row r="581" spans="4:39" ht="12.75" customHeight="1"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</row>
    <row r="582" spans="4:39" ht="12.75" customHeight="1"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</row>
    <row r="583" spans="4:39" ht="12.75" customHeight="1"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</row>
    <row r="584" spans="4:39" ht="12.75" customHeight="1"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</row>
    <row r="585" spans="4:39" ht="12.75" customHeight="1"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</row>
    <row r="586" spans="4:39" ht="12.75" customHeight="1"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</row>
    <row r="587" spans="4:39" ht="12.75" customHeight="1"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</row>
    <row r="588" spans="4:39" ht="12.75" customHeight="1"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</row>
    <row r="589" spans="4:39" ht="12.75" customHeight="1"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</row>
    <row r="590" spans="4:39" ht="12.75" customHeight="1"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</row>
    <row r="591" spans="4:39" ht="12.75" customHeight="1"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</row>
    <row r="592" spans="4:39" ht="12.75" customHeight="1"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</row>
    <row r="593" spans="4:39" ht="12.75" customHeight="1"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</row>
    <row r="594" spans="4:39" ht="12.75" customHeight="1"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</row>
    <row r="595" spans="4:39" ht="12.75" customHeight="1"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</row>
    <row r="596" spans="4:39" ht="12.75" customHeight="1"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</row>
    <row r="597" spans="4:39" ht="12.75" customHeight="1"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</row>
    <row r="598" spans="4:39" ht="12.75" customHeight="1"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</row>
    <row r="599" spans="4:39" ht="12.75" customHeight="1"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</row>
    <row r="600" spans="4:39" ht="12.75" customHeight="1"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</row>
    <row r="601" spans="4:39" ht="12.75" customHeight="1"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</row>
    <row r="602" spans="4:39" ht="12.75" customHeight="1"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</row>
    <row r="603" spans="4:39" ht="12.75" customHeight="1"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</row>
    <row r="604" spans="4:39" ht="12.75" customHeight="1"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</row>
    <row r="605" spans="4:39" ht="12.75" customHeight="1"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</row>
    <row r="606" spans="4:39" ht="12.75" customHeight="1"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</row>
    <row r="607" spans="4:39" ht="12.75" customHeight="1"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</row>
    <row r="608" spans="4:39" ht="12.75" customHeight="1"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</row>
    <row r="609" spans="4:39" ht="12.75" customHeight="1"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</row>
    <row r="610" spans="4:39" ht="12.75" customHeight="1"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</row>
    <row r="611" spans="4:39" ht="12.75" customHeight="1"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</row>
    <row r="612" spans="4:39" ht="12.75" customHeight="1"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</row>
    <row r="613" spans="4:39" ht="12.75" customHeight="1"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</row>
    <row r="614" spans="4:39" ht="12.75" customHeight="1"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</row>
    <row r="615" spans="4:39" ht="12.75" customHeight="1"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</row>
    <row r="616" spans="4:39" ht="12.75" customHeight="1"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</row>
    <row r="617" spans="4:39" ht="12.75" customHeight="1"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</row>
    <row r="618" spans="4:39" ht="12.75" customHeight="1"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</row>
    <row r="619" spans="4:39" ht="12.75" customHeight="1"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</row>
    <row r="620" spans="4:39" ht="12.75" customHeight="1"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</row>
    <row r="621" spans="4:39" ht="12.75" customHeight="1"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</row>
    <row r="622" spans="4:39" ht="12.75" customHeight="1"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</row>
    <row r="623" spans="4:39" ht="12.75" customHeight="1"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</row>
    <row r="624" spans="4:39" ht="12.75" customHeight="1"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</row>
    <row r="625" spans="4:39" ht="12.75" customHeight="1"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</row>
    <row r="626" spans="4:39" ht="12.75" customHeight="1"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</row>
    <row r="627" spans="4:39" ht="12.75" customHeight="1"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</row>
    <row r="628" spans="4:39" ht="12.75" customHeight="1"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</row>
    <row r="629" spans="4:39" ht="12.75" customHeight="1"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</row>
    <row r="630" spans="4:39" ht="12.75" customHeight="1"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</row>
    <row r="631" spans="4:39" ht="12.75" customHeight="1"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</row>
    <row r="632" spans="4:39" ht="12.75" customHeight="1"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</row>
    <row r="633" spans="4:39" ht="12.75" customHeight="1"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</row>
    <row r="634" spans="4:39" ht="12.75" customHeight="1"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</row>
    <row r="635" spans="4:39" ht="12.75" customHeight="1"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</row>
    <row r="636" spans="4:39" ht="12.75" customHeight="1"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</row>
    <row r="637" spans="4:39" ht="12.75" customHeight="1"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</row>
    <row r="638" spans="4:39" ht="12.75" customHeight="1"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</row>
    <row r="639" spans="4:39" ht="12.75" customHeight="1"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</row>
    <row r="640" spans="4:39" ht="12.75" customHeight="1"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</row>
    <row r="641" spans="4:39" ht="12.75" customHeight="1"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</row>
    <row r="642" spans="4:39" ht="12.75" customHeight="1"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</row>
    <row r="643" spans="4:39" ht="12.75" customHeight="1"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</row>
    <row r="644" spans="4:39" ht="12.75" customHeight="1"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</row>
    <row r="645" spans="4:39" ht="12.75" customHeight="1"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</row>
    <row r="646" spans="4:39" ht="12.75" customHeight="1"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</row>
    <row r="647" spans="4:39" ht="12.75" customHeight="1"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</row>
    <row r="648" spans="4:39" ht="12.75" customHeight="1"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</row>
    <row r="649" spans="4:39" ht="12.75" customHeight="1"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</row>
    <row r="650" spans="4:39" ht="12.75" customHeight="1"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</row>
    <row r="651" spans="4:39" ht="12.75" customHeight="1"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</row>
    <row r="652" spans="4:39" ht="12.75" customHeight="1"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</row>
    <row r="653" spans="4:39" ht="12.75" customHeight="1"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</row>
    <row r="654" spans="4:39" ht="12.75" customHeight="1"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</row>
    <row r="655" spans="4:39" ht="12.75" customHeight="1"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</row>
    <row r="656" spans="4:39" ht="12.75" customHeight="1"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</row>
    <row r="657" spans="4:39" ht="12.75" customHeight="1"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</row>
    <row r="658" spans="4:39" ht="12.75" customHeight="1"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</row>
    <row r="659" spans="4:39" ht="12.75" customHeight="1"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</row>
    <row r="660" spans="4:39" ht="12.75" customHeight="1"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</row>
    <row r="661" spans="4:39" ht="12.75" customHeight="1"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</row>
    <row r="662" spans="4:39" ht="12.75" customHeight="1"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</row>
    <row r="663" spans="4:39" ht="12.75" customHeight="1"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</row>
    <row r="664" spans="4:39" ht="12.75" customHeight="1"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</row>
    <row r="665" spans="4:39" ht="12.75" customHeight="1"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</row>
    <row r="666" spans="4:39" ht="12.75" customHeight="1"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</row>
    <row r="667" spans="4:39" ht="12.75" customHeight="1"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</row>
    <row r="668" spans="4:39" ht="12.75" customHeight="1"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</row>
    <row r="669" spans="4:39" ht="12.75" customHeight="1"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</row>
    <row r="670" spans="4:39" ht="12.75" customHeight="1"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</row>
    <row r="671" spans="4:39" ht="12.75" customHeight="1"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</row>
    <row r="672" spans="4:39" ht="12.75" customHeight="1"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</row>
    <row r="673" spans="4:39" ht="12.75" customHeight="1"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</row>
    <row r="674" spans="4:39" ht="12.75" customHeight="1"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</row>
    <row r="675" spans="4:39" ht="12.75" customHeight="1"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</row>
    <row r="676" spans="4:39" ht="12.75" customHeight="1"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</row>
    <row r="677" spans="4:39" ht="12.75" customHeight="1"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</row>
    <row r="678" spans="4:39" ht="12.75" customHeight="1"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</row>
    <row r="679" spans="4:39" ht="12.75" customHeight="1"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</row>
    <row r="680" spans="4:39" ht="12.75" customHeight="1"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</row>
    <row r="681" spans="4:39" ht="12.75" customHeight="1"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</row>
    <row r="682" spans="4:39" ht="12.75" customHeight="1"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</row>
    <row r="683" spans="4:39" ht="12.75" customHeight="1"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</row>
    <row r="684" spans="4:39" ht="12.75" customHeight="1"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</row>
    <row r="685" spans="4:39" ht="12.75" customHeight="1"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</row>
    <row r="686" spans="4:39" ht="12.75" customHeight="1"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</row>
    <row r="687" spans="4:39" ht="12.75" customHeight="1"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</row>
    <row r="688" spans="4:39" ht="12.75" customHeight="1"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</row>
    <row r="689" spans="4:39" ht="12.75" customHeight="1"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</row>
    <row r="690" spans="4:39" ht="12.75" customHeight="1"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</row>
    <row r="691" spans="4:39" ht="12.75" customHeight="1"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</row>
    <row r="692" spans="4:39" ht="12.75" customHeight="1"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</row>
    <row r="693" spans="4:39" ht="12.75" customHeight="1"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</row>
    <row r="694" spans="4:39" ht="12.75" customHeight="1"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</row>
    <row r="695" spans="4:39" ht="12.75" customHeight="1"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</row>
    <row r="696" spans="4:39" ht="12.75" customHeight="1"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</row>
    <row r="697" spans="4:39" ht="12.75" customHeight="1"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</row>
    <row r="698" spans="4:39" ht="12.75" customHeight="1"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</row>
    <row r="699" spans="4:39" ht="12.75" customHeight="1"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</row>
    <row r="700" spans="4:39" ht="12.75" customHeight="1"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</row>
    <row r="701" spans="4:39" ht="12.75" customHeight="1"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</row>
    <row r="702" spans="4:39" ht="12.75" customHeight="1"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</row>
    <row r="703" spans="4:39" ht="12.75" customHeight="1"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</row>
    <row r="704" spans="4:39" ht="12.75" customHeight="1"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</row>
    <row r="705" spans="4:39" ht="12.75" customHeight="1"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</row>
    <row r="706" spans="4:39" ht="12.75" customHeight="1"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</row>
    <row r="707" spans="4:39" ht="12.75" customHeight="1"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</row>
    <row r="708" spans="4:39" ht="12.75" customHeight="1"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</row>
    <row r="709" spans="4:39" ht="12.75" customHeight="1"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</row>
    <row r="710" spans="4:39" ht="12.75" customHeight="1"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</row>
    <row r="711" spans="4:39" ht="12.75" customHeight="1"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</row>
    <row r="712" spans="4:39" ht="12.75" customHeight="1"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</row>
    <row r="713" spans="4:39" ht="12.75" customHeight="1"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</row>
    <row r="714" spans="4:39" ht="12.75" customHeight="1"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</row>
    <row r="715" spans="4:39" ht="12.75" customHeight="1"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</row>
    <row r="716" spans="4:39" ht="12.75" customHeight="1"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</row>
    <row r="717" spans="4:39" ht="12.75" customHeight="1"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</row>
    <row r="718" spans="4:39" ht="12.75" customHeight="1"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</row>
    <row r="719" spans="4:39" ht="12.75" customHeight="1"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</row>
    <row r="720" spans="4:39" ht="12.75" customHeight="1"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</row>
    <row r="721" spans="4:39" ht="12.75" customHeight="1"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</row>
    <row r="722" spans="4:39" ht="12.75" customHeight="1"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</row>
    <row r="723" spans="4:39" ht="12.75" customHeight="1"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</row>
    <row r="724" spans="4:39" ht="12.75" customHeight="1"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</row>
    <row r="725" spans="4:39" ht="12.75" customHeight="1"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</row>
    <row r="726" spans="4:39" ht="12.75" customHeight="1"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</row>
    <row r="727" spans="4:39" ht="12.75" customHeight="1"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</row>
    <row r="728" spans="4:39" ht="12.75" customHeight="1"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</row>
    <row r="729" spans="4:39" ht="12.75" customHeight="1"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</row>
    <row r="730" spans="4:39" ht="12.75" customHeight="1"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</row>
    <row r="731" spans="4:39" ht="12.75" customHeight="1"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</row>
    <row r="732" spans="4:39" ht="12.75" customHeight="1"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</row>
    <row r="733" spans="4:39" ht="12.75" customHeight="1"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</row>
    <row r="734" spans="4:39" ht="12.75" customHeight="1"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</row>
    <row r="735" spans="4:39" ht="12.75" customHeight="1"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</row>
    <row r="736" spans="4:39" ht="12.75" customHeight="1"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</row>
    <row r="737" spans="4:39" ht="12.75" customHeight="1"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</row>
    <row r="738" spans="4:39" ht="12.75" customHeight="1"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</row>
    <row r="739" spans="4:39" ht="12.75" customHeight="1"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</row>
    <row r="740" spans="4:39" ht="12.75" customHeight="1"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</row>
    <row r="741" spans="4:39" ht="12.75" customHeight="1"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</row>
    <row r="742" spans="4:39" ht="12.75" customHeight="1"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</row>
    <row r="743" spans="4:39" ht="12.75" customHeight="1"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</row>
    <row r="744" spans="4:39" ht="12.75" customHeight="1"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</row>
    <row r="745" spans="4:39" ht="12.75" customHeight="1"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</row>
    <row r="746" spans="4:39" ht="12.75" customHeight="1"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</row>
    <row r="747" spans="4:39" ht="12.75" customHeight="1"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</row>
    <row r="748" spans="4:39" ht="12.75" customHeight="1"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</row>
    <row r="749" spans="4:39" ht="12.75" customHeight="1"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</row>
    <row r="750" spans="4:39" ht="12.75" customHeight="1"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</row>
    <row r="751" spans="4:39" ht="12.75" customHeight="1"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</row>
    <row r="752" spans="4:39" ht="12.75" customHeight="1"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</row>
    <row r="753" spans="4:39" ht="12.75" customHeight="1"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</row>
    <row r="754" spans="4:39" ht="12.75" customHeight="1"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</row>
    <row r="755" spans="4:39" ht="12.75" customHeight="1"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</row>
    <row r="756" spans="4:39" ht="12.75" customHeight="1"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</row>
    <row r="757" spans="4:39" ht="12.75" customHeight="1"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</row>
    <row r="758" spans="4:39" ht="12.75" customHeight="1"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</row>
    <row r="759" spans="4:39" ht="12.75" customHeight="1"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</row>
    <row r="760" spans="4:39" ht="12.75" customHeight="1"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</row>
    <row r="761" spans="4:39" ht="12.75" customHeight="1"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</row>
    <row r="762" spans="4:39" ht="12.75" customHeight="1"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</row>
    <row r="763" spans="4:39" ht="12.75" customHeight="1"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</row>
    <row r="764" spans="4:39" ht="12.75" customHeight="1"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</row>
    <row r="765" spans="4:39" ht="12.75" customHeight="1"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</row>
    <row r="766" spans="4:39" ht="12.75" customHeight="1"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</row>
    <row r="767" spans="4:39" ht="12.75" customHeight="1"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</row>
    <row r="768" spans="4:39" ht="12.75" customHeight="1"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</row>
    <row r="769" spans="4:39" ht="12.75" customHeight="1"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</row>
    <row r="770" spans="4:39" ht="12.75" customHeight="1"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</row>
    <row r="771" spans="4:39" ht="12.75" customHeight="1"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</row>
    <row r="772" spans="4:39" ht="12.75" customHeight="1"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</row>
    <row r="773" spans="4:39" ht="12.75" customHeight="1"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</row>
    <row r="774" spans="4:39" ht="12.75" customHeight="1"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</row>
    <row r="775" spans="4:39" ht="12.75" customHeight="1"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</row>
    <row r="776" spans="4:39" ht="12.75" customHeight="1"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</row>
    <row r="777" spans="4:39" ht="12.75" customHeight="1"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</row>
    <row r="778" spans="4:39" ht="12.75" customHeight="1"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</row>
    <row r="779" spans="4:39" ht="12.75" customHeight="1"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</row>
    <row r="780" spans="4:39" ht="12.75" customHeight="1"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</row>
    <row r="781" spans="4:39" ht="12.75" customHeight="1"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</row>
    <row r="782" spans="4:39" ht="12.75" customHeight="1"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</row>
    <row r="783" spans="4:39" ht="12.75" customHeight="1"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</row>
    <row r="784" spans="4:39" ht="12.75" customHeight="1"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</row>
    <row r="785" spans="4:39" ht="12.75" customHeight="1"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</row>
    <row r="786" spans="4:39" ht="12.75" customHeight="1"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</row>
    <row r="787" spans="4:39" ht="12.75" customHeight="1"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</row>
    <row r="788" spans="4:39" ht="12.75" customHeight="1"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</row>
    <row r="789" spans="4:39" ht="12.75" customHeight="1"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</row>
    <row r="790" spans="4:39" ht="12.75" customHeight="1"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</row>
    <row r="791" spans="4:39" ht="12.75" customHeight="1"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</row>
    <row r="792" spans="4:39" ht="12.75" customHeight="1"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</row>
    <row r="793" spans="4:39" ht="12.75" customHeight="1"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</row>
    <row r="794" spans="4:39" ht="12.75" customHeight="1"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</row>
    <row r="795" spans="4:39" ht="12.75" customHeight="1"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</row>
    <row r="796" spans="4:39" ht="12.75" customHeight="1"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</row>
    <row r="797" spans="4:39" ht="12.75" customHeight="1"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</row>
    <row r="798" spans="4:39" ht="12.75" customHeight="1"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</row>
    <row r="799" spans="4:39" ht="12.75" customHeight="1"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</row>
    <row r="800" spans="4:39" ht="12.75" customHeight="1"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</row>
    <row r="801" spans="4:39" ht="12.75" customHeight="1"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</row>
    <row r="802" spans="4:39" ht="12.75" customHeight="1"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</row>
    <row r="803" spans="4:39" ht="12.75" customHeight="1"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</row>
    <row r="804" spans="4:39" ht="12.75" customHeight="1"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</row>
    <row r="805" spans="4:39" ht="12.75" customHeight="1"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</row>
    <row r="806" spans="4:39" ht="12.75" customHeight="1"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</row>
    <row r="807" spans="4:39" ht="12.75" customHeight="1"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</row>
    <row r="808" spans="4:39" ht="12.75" customHeight="1"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</row>
    <row r="809" spans="4:39" ht="12.75" customHeight="1"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</row>
    <row r="810" spans="4:39" ht="12.75" customHeight="1"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</row>
    <row r="811" spans="4:39" ht="12.75" customHeight="1"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</row>
    <row r="812" spans="4:39" ht="12.75" customHeight="1"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</row>
    <row r="813" spans="4:39" ht="12.75" customHeight="1"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</row>
    <row r="814" spans="4:39" ht="12.75" customHeight="1"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</row>
    <row r="815" spans="4:39" ht="12.75" customHeight="1"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</row>
    <row r="816" spans="4:39" ht="12.75" customHeight="1"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</row>
    <row r="817" spans="4:39" ht="12.75" customHeight="1"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</row>
    <row r="818" spans="4:39" ht="12.75" customHeight="1"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</row>
    <row r="819" spans="4:39" ht="12.75" customHeight="1"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</row>
    <row r="820" spans="4:39" ht="12.75" customHeight="1"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</row>
    <row r="821" spans="4:39" ht="12.75" customHeight="1"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</row>
    <row r="822" spans="4:39" ht="12.75" customHeight="1"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</row>
    <row r="823" spans="4:39" ht="12.75" customHeight="1"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</row>
    <row r="824" spans="4:39" ht="12.75" customHeight="1"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</row>
    <row r="825" spans="4:39" ht="12.75" customHeight="1"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</row>
    <row r="826" spans="4:39" ht="12.75" customHeight="1"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</row>
    <row r="827" spans="4:39" ht="12.75" customHeight="1"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</row>
    <row r="828" spans="4:39" ht="12.75" customHeight="1"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</row>
    <row r="829" spans="4:39" ht="12.75" customHeight="1"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</row>
    <row r="830" spans="4:39" ht="12.75" customHeight="1"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</row>
    <row r="831" spans="4:39" ht="12.75" customHeight="1"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</row>
    <row r="832" spans="4:39" ht="12.75" customHeight="1"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</row>
    <row r="833" spans="4:39" ht="12.75" customHeight="1"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</row>
    <row r="834" spans="4:39" ht="12.75" customHeight="1"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</row>
    <row r="835" spans="4:39" ht="12.75" customHeight="1"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</row>
    <row r="836" spans="4:39" ht="12.75" customHeight="1"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</row>
    <row r="837" spans="4:39" ht="12.75" customHeight="1"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</row>
    <row r="838" spans="4:39" ht="12.75" customHeight="1"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</row>
  </sheetData>
  <mergeCells count="30">
    <mergeCell ref="F64:G65"/>
    <mergeCell ref="F58:G59"/>
    <mergeCell ref="F61:G62"/>
    <mergeCell ref="D57:I57"/>
    <mergeCell ref="D60:H60"/>
    <mergeCell ref="D63:H63"/>
    <mergeCell ref="F46:G47"/>
    <mergeCell ref="O47:O48"/>
    <mergeCell ref="L47:L48"/>
    <mergeCell ref="L49:L50"/>
    <mergeCell ref="S49:S50"/>
    <mergeCell ref="T47:T48"/>
    <mergeCell ref="R47:R48"/>
    <mergeCell ref="S47:S48"/>
    <mergeCell ref="R49:R50"/>
    <mergeCell ref="T49:T50"/>
    <mergeCell ref="Q49:Q50"/>
    <mergeCell ref="G29:L30"/>
    <mergeCell ref="G32:K33"/>
    <mergeCell ref="G35:L36"/>
    <mergeCell ref="Q47:Q48"/>
    <mergeCell ref="N47:N48"/>
    <mergeCell ref="N49:N50"/>
    <mergeCell ref="M47:M48"/>
    <mergeCell ref="M49:M50"/>
    <mergeCell ref="O49:O50"/>
    <mergeCell ref="Y51:Z51"/>
    <mergeCell ref="AA51:AB51"/>
    <mergeCell ref="AB39:AC39"/>
    <mergeCell ref="Z39:AA39"/>
  </mergeCells>
  <conditionalFormatting sqref="R31">
    <cfRule type="expression" priority="1" dxfId="41" stopIfTrue="1">
      <formula>(AE33=1)</formula>
    </cfRule>
  </conditionalFormatting>
  <conditionalFormatting sqref="W33">
    <cfRule type="expression" priority="2" dxfId="41" stopIfTrue="1">
      <formula>(AE32=1)</formula>
    </cfRule>
  </conditionalFormatting>
  <conditionalFormatting sqref="Z35">
    <cfRule type="expression" priority="3" dxfId="41" stopIfTrue="1">
      <formula>(AE31=1)</formula>
    </cfRule>
  </conditionalFormatting>
  <conditionalFormatting sqref="W37">
    <cfRule type="expression" priority="4" dxfId="41" stopIfTrue="1">
      <formula>(AE30=1)</formula>
    </cfRule>
  </conditionalFormatting>
  <conditionalFormatting sqref="P35">
    <cfRule type="expression" priority="5" dxfId="41" stopIfTrue="1">
      <formula>(AE29=1)</formula>
    </cfRule>
  </conditionalFormatting>
  <conditionalFormatting sqref="N34">
    <cfRule type="expression" priority="6" dxfId="42" stopIfTrue="1">
      <formula>($AF30=1)</formula>
    </cfRule>
  </conditionalFormatting>
  <conditionalFormatting sqref="U34 S37">
    <cfRule type="expression" priority="7" dxfId="42" stopIfTrue="1">
      <formula>($AF29=1)</formula>
    </cfRule>
  </conditionalFormatting>
  <conditionalFormatting sqref="W31">
    <cfRule type="expression" priority="8" dxfId="42" stopIfTrue="1">
      <formula>($AF35=1)</formula>
    </cfRule>
  </conditionalFormatting>
  <conditionalFormatting sqref="P31">
    <cfRule type="expression" priority="9" dxfId="42" stopIfTrue="1">
      <formula>($AF34=1)</formula>
    </cfRule>
  </conditionalFormatting>
  <conditionalFormatting sqref="S33">
    <cfRule type="expression" priority="10" dxfId="42" stopIfTrue="1">
      <formula>($AF33=1)</formula>
    </cfRule>
  </conditionalFormatting>
  <conditionalFormatting sqref="P37">
    <cfRule type="expression" priority="11" dxfId="42" stopIfTrue="1">
      <formula>(AF31=1)</formula>
    </cfRule>
  </conditionalFormatting>
  <conditionalFormatting sqref="P33">
    <cfRule type="expression" priority="12" dxfId="43" stopIfTrue="1">
      <formula>($AG$32=1)</formula>
    </cfRule>
  </conditionalFormatting>
  <conditionalFormatting sqref="Y32">
    <cfRule type="expression" priority="13" dxfId="43" stopIfTrue="1">
      <formula>($AG$31=1)</formula>
    </cfRule>
  </conditionalFormatting>
  <conditionalFormatting sqref="X35">
    <cfRule type="expression" priority="14" dxfId="43" stopIfTrue="1">
      <formula>($AG$30=1)</formula>
    </cfRule>
  </conditionalFormatting>
  <conditionalFormatting sqref="U36">
    <cfRule type="expression" priority="15" dxfId="43" stopIfTrue="1">
      <formula>($AG$29=1)</formula>
    </cfRule>
  </conditionalFormatting>
  <conditionalFormatting sqref="T30">
    <cfRule type="expression" priority="16" dxfId="43" stopIfTrue="1">
      <formula>($AG$33=1)</formula>
    </cfRule>
  </conditionalFormatting>
  <conditionalFormatting sqref="N36">
    <cfRule type="expression" priority="17" dxfId="43" stopIfTrue="1">
      <formula>($AG$34=1)</formula>
    </cfRule>
  </conditionalFormatting>
  <conditionalFormatting sqref="V29">
    <cfRule type="expression" priority="18" dxfId="43" stopIfTrue="1">
      <formula>($AG$35=1)</formula>
    </cfRule>
  </conditionalFormatting>
  <conditionalFormatting sqref="U32">
    <cfRule type="expression" priority="19" dxfId="41" stopIfTrue="1">
      <formula>(AE34=1)</formula>
    </cfRule>
  </conditionalFormatting>
  <conditionalFormatting sqref="R35">
    <cfRule type="expression" priority="20" dxfId="41" stopIfTrue="1">
      <formula>(AE35=1)</formula>
    </cfRule>
  </conditionalFormatting>
  <conditionalFormatting sqref="D30 D33 D36">
    <cfRule type="cellIs" priority="21" dxfId="9" operator="equal" stopIfTrue="1">
      <formula>"C"</formula>
    </cfRule>
  </conditionalFormatting>
  <conditionalFormatting sqref="E35">
    <cfRule type="expression" priority="22" dxfId="20" stopIfTrue="1">
      <formula>(E35/E36=A35)</formula>
    </cfRule>
    <cfRule type="expression" priority="23" dxfId="38" stopIfTrue="1">
      <formula>AND((E35/E36&lt;&gt;A35),E35&lt;&gt;"",E36&lt;&gt;"")</formula>
    </cfRule>
  </conditionalFormatting>
  <conditionalFormatting sqref="E36">
    <cfRule type="expression" priority="24" dxfId="20" stopIfTrue="1">
      <formula>(E35/E36=A35)</formula>
    </cfRule>
    <cfRule type="expression" priority="25" dxfId="38" stopIfTrue="1">
      <formula>AND(E35/E36&lt;&gt;A35,E35&lt;&gt;"",E36&lt;&gt;"")</formula>
    </cfRule>
  </conditionalFormatting>
  <conditionalFormatting sqref="E29">
    <cfRule type="expression" priority="26" dxfId="44" stopIfTrue="1">
      <formula>(E29/E30=A29)</formula>
    </cfRule>
    <cfRule type="expression" priority="27" dxfId="34" stopIfTrue="1">
      <formula>AND((E29/E30&lt;&gt;A29),E29&lt;&gt;"",E30&lt;&gt;"")</formula>
    </cfRule>
  </conditionalFormatting>
  <conditionalFormatting sqref="E30">
    <cfRule type="expression" priority="28" dxfId="44" stopIfTrue="1">
      <formula>(E29/E30=A29)</formula>
    </cfRule>
    <cfRule type="expression" priority="29" dxfId="34" stopIfTrue="1">
      <formula>AND(E29/E30&lt;&gt;A29,E29&lt;&gt;"",E30&lt;&gt;"")</formula>
    </cfRule>
  </conditionalFormatting>
  <conditionalFormatting sqref="E32">
    <cfRule type="expression" priority="30" dxfId="36" stopIfTrue="1">
      <formula>(E32/E33=A32)</formula>
    </cfRule>
    <cfRule type="expression" priority="31" dxfId="37" stopIfTrue="1">
      <formula>AND((E32/E33&lt;&gt;A32),E32&lt;&gt;"",E33&lt;&gt;"")</formula>
    </cfRule>
  </conditionalFormatting>
  <conditionalFormatting sqref="E33">
    <cfRule type="expression" priority="32" dxfId="36" stopIfTrue="1">
      <formula>(E32/E33=A32)</formula>
    </cfRule>
    <cfRule type="expression" priority="33" dxfId="37" stopIfTrue="1">
      <formula>AND(E32/E33&lt;&gt;A32,E32&lt;&gt;"",E33&lt;&gt;"")</formula>
    </cfRule>
  </conditionalFormatting>
  <dataValidations count="1">
    <dataValidation type="custom" allowBlank="1" showInputMessage="1" showErrorMessage="1" errorTitle="U W A G A !!!!" error="Wpisana wartość jest nieprawidłowa." sqref="E29:E30 E32:E33 E35:E36">
      <formula1>AND(ISNUMBER(E29),E29,E29&gt;0,E29&lt;100,CELL("format",E29)="G",LEN(E29)&lt;3)</formula1>
    </dataValidation>
  </dataValidations>
  <printOptions/>
  <pageMargins left="0.75" right="0.75" top="1" bottom="1" header="0.5" footer="0.5"/>
  <pageSetup horizontalDpi="300" verticalDpi="300" orientation="portrait" paperSize="9" r:id="rId3"/>
  <drawing r:id="rId1"/>
  <picture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1"/>
  <dimension ref="A3:AK154"/>
  <sheetViews>
    <sheetView showGridLines="0" showRowColHeaders="0" showOutlineSymbols="0" workbookViewId="0" topLeftCell="D52">
      <selection activeCell="E58" sqref="E58"/>
    </sheetView>
  </sheetViews>
  <sheetFormatPr defaultColWidth="9.00390625" defaultRowHeight="12.75" customHeight="1"/>
  <cols>
    <col min="1" max="1" width="5.125" style="175" hidden="1" customWidth="1"/>
    <col min="2" max="2" width="2.00390625" style="176" hidden="1" customWidth="1"/>
    <col min="3" max="3" width="3.125" style="176" hidden="1" customWidth="1"/>
    <col min="4" max="4" width="10.75390625" style="176" customWidth="1"/>
    <col min="5" max="5" width="7.25390625" style="176" customWidth="1"/>
    <col min="6" max="6" width="4.00390625" style="176" customWidth="1"/>
    <col min="7" max="7" width="4.125" style="176" customWidth="1"/>
    <col min="8" max="9" width="2.375" style="176" customWidth="1"/>
    <col min="10" max="53" width="3.75390625" style="176" customWidth="1"/>
    <col min="54" max="16384" width="9.125" style="176" customWidth="1"/>
  </cols>
  <sheetData>
    <row r="1" s="211" customFormat="1" ht="13.5" customHeight="1" hidden="1"/>
    <row r="2" s="211" customFormat="1" ht="13.5" customHeight="1" hidden="1"/>
    <row r="3" spans="1:14" s="196" customFormat="1" ht="32.25" customHeight="1" hidden="1">
      <c r="A3" s="197"/>
      <c r="N3" s="197"/>
    </row>
    <row r="4" spans="1:30" s="196" customFormat="1" ht="12.75" customHeight="1" hidden="1">
      <c r="A4" s="197"/>
      <c r="D4" s="177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</row>
    <row r="5" spans="1:30" s="196" customFormat="1" ht="12.75" customHeight="1" hidden="1">
      <c r="A5" s="197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</row>
    <row r="6" spans="1:30" s="196" customFormat="1" ht="12.75" customHeight="1" hidden="1">
      <c r="A6" s="197"/>
      <c r="D6" s="179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</row>
    <row r="7" spans="1:30" s="196" customFormat="1" ht="29.25" customHeight="1" hidden="1">
      <c r="A7" s="197"/>
      <c r="D7" s="178"/>
      <c r="E7" s="178"/>
      <c r="F7" s="180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</row>
    <row r="8" spans="1:30" s="196" customFormat="1" ht="21.75" customHeight="1" hidden="1">
      <c r="A8" s="246"/>
      <c r="D8" s="182"/>
      <c r="E8" s="168"/>
      <c r="F8" s="374"/>
      <c r="G8" s="374"/>
      <c r="H8" s="374"/>
      <c r="I8" s="178"/>
      <c r="J8" s="307"/>
      <c r="K8" s="375"/>
      <c r="L8" s="307"/>
      <c r="M8" s="307"/>
      <c r="N8" s="307"/>
      <c r="O8" s="307"/>
      <c r="P8" s="307"/>
      <c r="Q8" s="307"/>
      <c r="R8" s="307"/>
      <c r="S8" s="307"/>
      <c r="T8" s="307"/>
      <c r="U8" s="307"/>
      <c r="V8" s="307"/>
      <c r="W8" s="307"/>
      <c r="X8" s="307"/>
      <c r="Y8" s="307"/>
      <c r="Z8" s="307"/>
      <c r="AA8" s="307"/>
      <c r="AB8" s="178"/>
      <c r="AC8" s="178"/>
      <c r="AD8" s="178"/>
    </row>
    <row r="9" spans="1:30" s="196" customFormat="1" ht="22.5" customHeight="1" hidden="1">
      <c r="A9" s="247"/>
      <c r="C9" s="248"/>
      <c r="D9" s="186"/>
      <c r="E9" s="170"/>
      <c r="F9" s="374"/>
      <c r="G9" s="374"/>
      <c r="H9" s="374"/>
      <c r="I9" s="178"/>
      <c r="J9" s="307"/>
      <c r="K9" s="375"/>
      <c r="L9" s="307"/>
      <c r="M9" s="307"/>
      <c r="N9" s="307"/>
      <c r="O9" s="307"/>
      <c r="P9" s="307"/>
      <c r="Q9" s="307"/>
      <c r="R9" s="307"/>
      <c r="S9" s="307"/>
      <c r="T9" s="307"/>
      <c r="U9" s="307"/>
      <c r="V9" s="307"/>
      <c r="W9" s="307"/>
      <c r="X9" s="307"/>
      <c r="Y9" s="307"/>
      <c r="Z9" s="307"/>
      <c r="AA9" s="307"/>
      <c r="AB9" s="178"/>
      <c r="AC9" s="178"/>
      <c r="AD9" s="178"/>
    </row>
    <row r="10" spans="1:30" s="196" customFormat="1" ht="33.75" customHeight="1" hidden="1">
      <c r="A10" s="249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</row>
    <row r="11" spans="1:30" s="196" customFormat="1" ht="21.75" customHeight="1" hidden="1">
      <c r="A11" s="246"/>
      <c r="D11" s="178"/>
      <c r="E11" s="168"/>
      <c r="F11" s="374"/>
      <c r="G11" s="374"/>
      <c r="H11" s="374"/>
      <c r="I11" s="178"/>
      <c r="J11" s="371"/>
      <c r="K11" s="371"/>
      <c r="L11" s="371"/>
      <c r="M11" s="371"/>
      <c r="N11" s="371"/>
      <c r="O11" s="371"/>
      <c r="P11" s="371"/>
      <c r="Q11" s="371"/>
      <c r="R11" s="371"/>
      <c r="S11" s="371"/>
      <c r="T11" s="371"/>
      <c r="U11" s="371"/>
      <c r="V11" s="371"/>
      <c r="W11" s="371"/>
      <c r="X11" s="371"/>
      <c r="Y11" s="371"/>
      <c r="Z11" s="371"/>
      <c r="AA11" s="371"/>
      <c r="AB11" s="178"/>
      <c r="AC11" s="178"/>
      <c r="AD11" s="178"/>
    </row>
    <row r="12" spans="1:30" s="196" customFormat="1" ht="22.5" customHeight="1" hidden="1">
      <c r="A12" s="247"/>
      <c r="C12" s="250"/>
      <c r="D12" s="186"/>
      <c r="E12" s="170"/>
      <c r="F12" s="374"/>
      <c r="G12" s="374"/>
      <c r="H12" s="374"/>
      <c r="I12" s="178"/>
      <c r="J12" s="371"/>
      <c r="K12" s="371"/>
      <c r="L12" s="371"/>
      <c r="M12" s="371"/>
      <c r="N12" s="371"/>
      <c r="O12" s="371"/>
      <c r="P12" s="371"/>
      <c r="Q12" s="371"/>
      <c r="R12" s="371"/>
      <c r="S12" s="371"/>
      <c r="T12" s="371"/>
      <c r="U12" s="371"/>
      <c r="V12" s="371"/>
      <c r="W12" s="371"/>
      <c r="X12" s="371"/>
      <c r="Y12" s="371"/>
      <c r="Z12" s="371"/>
      <c r="AA12" s="371"/>
      <c r="AB12" s="178"/>
      <c r="AC12" s="178"/>
      <c r="AD12" s="178"/>
    </row>
    <row r="13" spans="1:30" s="196" customFormat="1" ht="33.75" customHeight="1" hidden="1">
      <c r="A13" s="249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</row>
    <row r="14" spans="1:30" s="196" customFormat="1" ht="21.75" customHeight="1" hidden="1">
      <c r="A14" s="246"/>
      <c r="D14" s="182"/>
      <c r="E14" s="168"/>
      <c r="F14" s="374"/>
      <c r="G14" s="374"/>
      <c r="H14" s="374"/>
      <c r="I14" s="178"/>
      <c r="J14" s="307"/>
      <c r="K14" s="307"/>
      <c r="L14" s="307"/>
      <c r="M14" s="307"/>
      <c r="N14" s="307"/>
      <c r="O14" s="307"/>
      <c r="P14" s="307"/>
      <c r="Q14" s="307"/>
      <c r="R14" s="307"/>
      <c r="S14" s="307"/>
      <c r="T14" s="307"/>
      <c r="U14" s="307"/>
      <c r="V14" s="307"/>
      <c r="W14" s="307"/>
      <c r="X14" s="307"/>
      <c r="Y14" s="307"/>
      <c r="Z14" s="307"/>
      <c r="AA14" s="307"/>
      <c r="AB14" s="178"/>
      <c r="AC14" s="178"/>
      <c r="AD14" s="178"/>
    </row>
    <row r="15" spans="1:30" s="196" customFormat="1" ht="22.5" customHeight="1" hidden="1">
      <c r="A15" s="247"/>
      <c r="C15" s="250"/>
      <c r="D15" s="186"/>
      <c r="E15" s="168"/>
      <c r="F15" s="374"/>
      <c r="G15" s="374"/>
      <c r="H15" s="374"/>
      <c r="I15" s="178"/>
      <c r="J15" s="307"/>
      <c r="K15" s="307"/>
      <c r="L15" s="307"/>
      <c r="M15" s="307"/>
      <c r="N15" s="307"/>
      <c r="O15" s="307"/>
      <c r="P15" s="307"/>
      <c r="Q15" s="307"/>
      <c r="R15" s="307"/>
      <c r="S15" s="307"/>
      <c r="T15" s="307"/>
      <c r="U15" s="307"/>
      <c r="V15" s="307"/>
      <c r="W15" s="307"/>
      <c r="X15" s="307"/>
      <c r="Y15" s="307"/>
      <c r="Z15" s="307"/>
      <c r="AA15" s="307"/>
      <c r="AB15" s="178"/>
      <c r="AC15" s="178"/>
      <c r="AD15" s="178"/>
    </row>
    <row r="16" spans="1:30" s="196" customFormat="1" ht="21" customHeight="1" hidden="1">
      <c r="A16" s="197"/>
      <c r="D16" s="178"/>
      <c r="E16" s="178"/>
      <c r="F16" s="178"/>
      <c r="G16" s="178"/>
      <c r="H16" s="178"/>
      <c r="I16" s="178"/>
      <c r="J16" s="307"/>
      <c r="K16" s="307"/>
      <c r="L16" s="307"/>
      <c r="M16" s="307"/>
      <c r="N16" s="307"/>
      <c r="O16" s="307"/>
      <c r="P16" s="307"/>
      <c r="Q16" s="307"/>
      <c r="R16" s="307"/>
      <c r="S16" s="307"/>
      <c r="T16" s="307"/>
      <c r="U16" s="307"/>
      <c r="V16" s="307"/>
      <c r="W16" s="307"/>
      <c r="X16" s="307"/>
      <c r="Y16" s="307"/>
      <c r="Z16" s="307"/>
      <c r="AA16" s="307"/>
      <c r="AB16" s="178"/>
      <c r="AC16" s="178"/>
      <c r="AD16" s="178"/>
    </row>
    <row r="17" spans="1:30" s="196" customFormat="1" ht="24" customHeight="1" hidden="1">
      <c r="A17" s="197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90"/>
      <c r="Z17" s="178"/>
      <c r="AA17" s="376"/>
      <c r="AB17" s="376"/>
      <c r="AC17" s="178"/>
      <c r="AD17" s="178"/>
    </row>
    <row r="18" s="196" customFormat="1" ht="23.25" customHeight="1" hidden="1">
      <c r="A18" s="197"/>
    </row>
    <row r="19" s="196" customFormat="1" ht="19.5" customHeight="1" hidden="1">
      <c r="A19" s="197"/>
    </row>
    <row r="20" spans="1:11" s="196" customFormat="1" ht="27" customHeight="1" hidden="1">
      <c r="A20" s="197"/>
      <c r="K20" s="197"/>
    </row>
    <row r="21" s="196" customFormat="1" ht="12.75" customHeight="1" hidden="1">
      <c r="A21" s="197"/>
    </row>
    <row r="22" s="196" customFormat="1" ht="12.75" customHeight="1" hidden="1">
      <c r="A22" s="197"/>
    </row>
    <row r="23" s="196" customFormat="1" ht="12.75" customHeight="1" hidden="1">
      <c r="A23" s="197"/>
    </row>
    <row r="24" s="196" customFormat="1" ht="12.75" customHeight="1" hidden="1">
      <c r="A24" s="197"/>
    </row>
    <row r="25" s="196" customFormat="1" ht="12.75" customHeight="1" hidden="1">
      <c r="A25" s="197"/>
    </row>
    <row r="26" spans="1:37" s="196" customFormat="1" ht="16.5" customHeight="1" hidden="1">
      <c r="A26" s="197"/>
      <c r="AC26" s="197"/>
      <c r="AD26" s="197"/>
      <c r="AE26" s="197"/>
      <c r="AF26" s="197"/>
      <c r="AG26" s="197"/>
      <c r="AH26" s="197"/>
      <c r="AI26" s="197"/>
      <c r="AJ26" s="197"/>
      <c r="AK26" s="197"/>
    </row>
    <row r="27" spans="1:37" s="196" customFormat="1" ht="12.75" customHeight="1" hidden="1">
      <c r="A27" s="197"/>
      <c r="AB27" s="193"/>
      <c r="AC27" s="197"/>
      <c r="AD27" s="197"/>
      <c r="AE27" s="197"/>
      <c r="AF27" s="197"/>
      <c r="AG27" s="197"/>
      <c r="AH27" s="197"/>
      <c r="AI27" s="197"/>
      <c r="AJ27" s="197"/>
      <c r="AK27" s="197"/>
    </row>
    <row r="28" spans="1:37" s="196" customFormat="1" ht="12.75" customHeight="1" hidden="1">
      <c r="A28" s="197"/>
      <c r="C28" s="250"/>
      <c r="F28" s="251"/>
      <c r="K28" s="252"/>
      <c r="L28" s="252"/>
      <c r="AB28" s="193"/>
      <c r="AC28" s="197"/>
      <c r="AD28" s="197"/>
      <c r="AE28" s="197"/>
      <c r="AF28" s="197"/>
      <c r="AG28" s="197"/>
      <c r="AH28" s="197"/>
      <c r="AI28" s="197"/>
      <c r="AJ28" s="197"/>
      <c r="AK28" s="197"/>
    </row>
    <row r="29" spans="1:37" s="196" customFormat="1" ht="19.5" customHeight="1" hidden="1">
      <c r="A29" s="246"/>
      <c r="E29" s="168"/>
      <c r="G29" s="372"/>
      <c r="H29" s="372"/>
      <c r="I29" s="372"/>
      <c r="J29" s="372"/>
      <c r="K29" s="372"/>
      <c r="L29" s="372"/>
      <c r="V29" s="178"/>
      <c r="AB29" s="193"/>
      <c r="AC29" s="197"/>
      <c r="AD29" s="197"/>
      <c r="AE29" s="197"/>
      <c r="AF29" s="197"/>
      <c r="AG29" s="197"/>
      <c r="AH29" s="197"/>
      <c r="AI29" s="197"/>
      <c r="AJ29" s="197"/>
      <c r="AK29" s="197"/>
    </row>
    <row r="30" spans="1:37" s="196" customFormat="1" ht="19.5" customHeight="1" hidden="1">
      <c r="A30" s="247"/>
      <c r="C30" s="250"/>
      <c r="D30" s="253"/>
      <c r="E30" s="170"/>
      <c r="G30" s="372"/>
      <c r="H30" s="372"/>
      <c r="I30" s="372"/>
      <c r="J30" s="372"/>
      <c r="K30" s="372"/>
      <c r="L30" s="372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93"/>
      <c r="AC30" s="197"/>
      <c r="AD30" s="197"/>
      <c r="AE30" s="197"/>
      <c r="AF30" s="197"/>
      <c r="AG30" s="197"/>
      <c r="AH30" s="197"/>
      <c r="AI30" s="197"/>
      <c r="AJ30" s="197"/>
      <c r="AK30" s="197"/>
    </row>
    <row r="31" spans="1:37" s="196" customFormat="1" ht="19.5" customHeight="1" hidden="1">
      <c r="A31" s="249"/>
      <c r="E31" s="178"/>
      <c r="M31" s="178"/>
      <c r="N31" s="178"/>
      <c r="O31" s="178"/>
      <c r="P31" s="178"/>
      <c r="Q31" s="178"/>
      <c r="R31" s="178"/>
      <c r="S31" s="178"/>
      <c r="T31" s="195"/>
      <c r="U31" s="178"/>
      <c r="V31" s="178"/>
      <c r="W31" s="178"/>
      <c r="X31" s="178"/>
      <c r="Y31" s="178"/>
      <c r="Z31" s="178"/>
      <c r="AA31" s="178"/>
      <c r="AB31" s="193"/>
      <c r="AC31" s="197"/>
      <c r="AD31" s="197"/>
      <c r="AE31" s="197"/>
      <c r="AF31" s="197"/>
      <c r="AG31" s="197"/>
      <c r="AH31" s="197"/>
      <c r="AI31" s="197"/>
      <c r="AJ31" s="197"/>
      <c r="AK31" s="197"/>
    </row>
    <row r="32" spans="1:37" s="196" customFormat="1" ht="19.5" customHeight="1" hidden="1">
      <c r="A32" s="246"/>
      <c r="E32" s="168"/>
      <c r="G32" s="373"/>
      <c r="H32" s="373"/>
      <c r="I32" s="373"/>
      <c r="J32" s="373"/>
      <c r="K32" s="373"/>
      <c r="L32" s="254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93"/>
      <c r="AC32" s="197"/>
      <c r="AD32" s="197"/>
      <c r="AE32" s="197"/>
      <c r="AF32" s="197"/>
      <c r="AG32" s="197"/>
      <c r="AH32" s="197"/>
      <c r="AI32" s="197"/>
      <c r="AJ32" s="197"/>
      <c r="AK32" s="197"/>
    </row>
    <row r="33" spans="1:37" s="196" customFormat="1" ht="19.5" customHeight="1" hidden="1">
      <c r="A33" s="247"/>
      <c r="C33" s="250"/>
      <c r="D33" s="253"/>
      <c r="E33" s="170"/>
      <c r="G33" s="373"/>
      <c r="H33" s="373"/>
      <c r="I33" s="373"/>
      <c r="J33" s="373"/>
      <c r="K33" s="373"/>
      <c r="L33" s="254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93"/>
      <c r="AC33" s="197"/>
      <c r="AD33" s="197"/>
      <c r="AE33" s="197"/>
      <c r="AF33" s="197"/>
      <c r="AG33" s="197"/>
      <c r="AH33" s="197"/>
      <c r="AI33" s="197"/>
      <c r="AJ33" s="197"/>
      <c r="AK33" s="197"/>
    </row>
    <row r="34" spans="1:37" s="196" customFormat="1" ht="19.5" customHeight="1" hidden="1">
      <c r="A34" s="249"/>
      <c r="E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93"/>
      <c r="AC34" s="197"/>
      <c r="AD34" s="197"/>
      <c r="AE34" s="197"/>
      <c r="AF34" s="197"/>
      <c r="AG34" s="197"/>
      <c r="AH34" s="197"/>
      <c r="AI34" s="197"/>
      <c r="AJ34" s="197"/>
      <c r="AK34" s="197"/>
    </row>
    <row r="35" spans="1:37" s="196" customFormat="1" ht="19.5" customHeight="1" hidden="1">
      <c r="A35" s="246"/>
      <c r="E35" s="168"/>
      <c r="G35" s="328"/>
      <c r="H35" s="328"/>
      <c r="I35" s="328"/>
      <c r="J35" s="328"/>
      <c r="K35" s="328"/>
      <c r="L35" s="32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93"/>
      <c r="AC35" s="197"/>
      <c r="AD35" s="197"/>
      <c r="AE35" s="197"/>
      <c r="AF35" s="197"/>
      <c r="AG35" s="197"/>
      <c r="AH35" s="197"/>
      <c r="AI35" s="197"/>
      <c r="AJ35" s="197"/>
      <c r="AK35" s="197"/>
    </row>
    <row r="36" spans="1:37" s="196" customFormat="1" ht="19.5" customHeight="1" hidden="1">
      <c r="A36" s="247"/>
      <c r="C36" s="250"/>
      <c r="D36" s="253"/>
      <c r="E36" s="170"/>
      <c r="G36" s="328"/>
      <c r="H36" s="328"/>
      <c r="I36" s="328"/>
      <c r="J36" s="328"/>
      <c r="K36" s="328"/>
      <c r="L36" s="32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93"/>
      <c r="AC36" s="197"/>
      <c r="AD36" s="197"/>
      <c r="AE36" s="197"/>
      <c r="AF36" s="197"/>
      <c r="AG36" s="197"/>
      <c r="AH36" s="197"/>
      <c r="AI36" s="197"/>
      <c r="AJ36" s="197"/>
      <c r="AK36" s="197"/>
    </row>
    <row r="37" spans="1:35" s="196" customFormat="1" ht="19.5" customHeight="1" hidden="1">
      <c r="A37" s="197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93"/>
      <c r="AC37" s="193"/>
      <c r="AD37" s="193"/>
      <c r="AE37" s="193"/>
      <c r="AF37" s="193"/>
      <c r="AG37" s="193"/>
      <c r="AH37" s="193"/>
      <c r="AI37" s="193"/>
    </row>
    <row r="38" spans="1:27" s="196" customFormat="1" ht="18.75" customHeight="1" hidden="1">
      <c r="A38" s="197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</row>
    <row r="39" spans="1:29" s="196" customFormat="1" ht="37.5" customHeight="1" hidden="1">
      <c r="A39" s="197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330"/>
      <c r="AA39" s="330"/>
      <c r="AB39" s="370"/>
      <c r="AC39" s="370"/>
    </row>
    <row r="40" spans="1:27" s="196" customFormat="1" ht="19.5" customHeight="1" hidden="1">
      <c r="A40" s="197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</row>
    <row r="41" spans="1:27" s="196" customFormat="1" ht="119.25" customHeight="1" hidden="1">
      <c r="A41" s="197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</row>
    <row r="42" spans="1:27" s="196" customFormat="1" ht="19.5" customHeight="1" hidden="1">
      <c r="A42" s="197"/>
      <c r="M42" s="178"/>
      <c r="N42" s="178"/>
      <c r="O42" s="178"/>
      <c r="P42" s="178"/>
      <c r="Q42" s="178"/>
      <c r="R42" s="177"/>
      <c r="S42" s="178"/>
      <c r="T42" s="178"/>
      <c r="U42" s="178"/>
      <c r="V42" s="178"/>
      <c r="W42" s="178"/>
      <c r="X42" s="178"/>
      <c r="Y42" s="178"/>
      <c r="Z42" s="178"/>
      <c r="AA42" s="178"/>
    </row>
    <row r="43" spans="1:34" s="196" customFormat="1" ht="19.5" customHeight="1" hidden="1">
      <c r="A43" s="197"/>
      <c r="M43" s="178"/>
      <c r="N43" s="178"/>
      <c r="O43" s="178"/>
      <c r="P43" s="183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97"/>
      <c r="AC43" s="197"/>
      <c r="AD43" s="197"/>
      <c r="AE43" s="197"/>
      <c r="AF43" s="197"/>
      <c r="AG43" s="197"/>
      <c r="AH43" s="197"/>
    </row>
    <row r="44" spans="1:34" s="196" customFormat="1" ht="19.5" customHeight="1" hidden="1">
      <c r="A44" s="197"/>
      <c r="E44" s="255"/>
      <c r="H44" s="178"/>
      <c r="I44" s="178"/>
      <c r="J44" s="178"/>
      <c r="K44" s="178"/>
      <c r="L44" s="178"/>
      <c r="M44" s="178"/>
      <c r="N44" s="178"/>
      <c r="O44" s="178"/>
      <c r="P44" s="178"/>
      <c r="R44" s="178"/>
      <c r="S44" s="178"/>
      <c r="T44" s="178"/>
      <c r="U44" s="178"/>
      <c r="V44" s="178"/>
      <c r="W44" s="178"/>
      <c r="X44" s="178"/>
      <c r="Y44" s="178"/>
      <c r="Z44" s="178"/>
      <c r="AA44" s="199"/>
      <c r="AB44" s="200"/>
      <c r="AC44" s="197"/>
      <c r="AD44" s="197"/>
      <c r="AE44" s="197"/>
      <c r="AF44" s="197"/>
      <c r="AG44" s="200"/>
      <c r="AH44" s="200"/>
    </row>
    <row r="45" spans="1:34" s="196" customFormat="1" ht="6" customHeight="1" hidden="1">
      <c r="A45" s="197"/>
      <c r="E45" s="178"/>
      <c r="F45" s="251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S45" s="178"/>
      <c r="T45" s="178"/>
      <c r="U45" s="178"/>
      <c r="V45" s="178"/>
      <c r="W45" s="178"/>
      <c r="X45" s="178"/>
      <c r="Y45" s="178"/>
      <c r="Z45" s="178"/>
      <c r="AA45" s="199"/>
      <c r="AB45" s="200"/>
      <c r="AC45" s="197"/>
      <c r="AD45" s="197"/>
      <c r="AE45" s="197"/>
      <c r="AF45" s="197"/>
      <c r="AG45" s="200"/>
      <c r="AH45" s="200"/>
    </row>
    <row r="46" spans="1:34" s="196" customFormat="1" ht="18" customHeight="1" hidden="1">
      <c r="A46" s="246"/>
      <c r="E46" s="168"/>
      <c r="F46" s="377"/>
      <c r="G46" s="377"/>
      <c r="H46" s="178"/>
      <c r="I46" s="178"/>
      <c r="J46" s="178"/>
      <c r="K46" s="178"/>
      <c r="M46" s="178"/>
      <c r="N46" s="178"/>
      <c r="O46" s="178"/>
      <c r="P46" s="178"/>
      <c r="Q46" s="178"/>
      <c r="T46" s="178"/>
      <c r="U46" s="178"/>
      <c r="V46" s="178"/>
      <c r="W46" s="178"/>
      <c r="X46" s="178"/>
      <c r="Y46" s="178"/>
      <c r="Z46" s="178"/>
      <c r="AA46" s="199"/>
      <c r="AB46" s="200"/>
      <c r="AC46" s="197"/>
      <c r="AD46" s="197"/>
      <c r="AE46" s="197"/>
      <c r="AF46" s="197"/>
      <c r="AG46" s="200"/>
      <c r="AH46" s="200"/>
    </row>
    <row r="47" spans="1:34" s="196" customFormat="1" ht="22.5" customHeight="1" hidden="1">
      <c r="A47" s="247"/>
      <c r="C47" s="250"/>
      <c r="D47" s="256"/>
      <c r="E47" s="168"/>
      <c r="F47" s="377"/>
      <c r="G47" s="377"/>
      <c r="H47" s="178"/>
      <c r="I47" s="178"/>
      <c r="J47" s="178"/>
      <c r="K47" s="178"/>
      <c r="L47" s="307"/>
      <c r="M47" s="307"/>
      <c r="N47" s="307"/>
      <c r="O47" s="307"/>
      <c r="Q47" s="307"/>
      <c r="R47" s="307"/>
      <c r="S47" s="307"/>
      <c r="T47" s="307"/>
      <c r="U47" s="178"/>
      <c r="V47" s="178"/>
      <c r="W47" s="178"/>
      <c r="X47" s="178"/>
      <c r="Y47" s="178"/>
      <c r="Z47" s="178"/>
      <c r="AA47" s="199"/>
      <c r="AB47" s="200"/>
      <c r="AC47" s="197"/>
      <c r="AD47" s="197"/>
      <c r="AE47" s="197"/>
      <c r="AF47" s="197"/>
      <c r="AG47" s="200"/>
      <c r="AH47" s="200"/>
    </row>
    <row r="48" spans="1:34" s="196" customFormat="1" ht="12" customHeight="1" hidden="1">
      <c r="A48" s="197"/>
      <c r="E48" s="178"/>
      <c r="H48" s="178"/>
      <c r="I48" s="178"/>
      <c r="J48" s="178"/>
      <c r="K48" s="178"/>
      <c r="L48" s="307"/>
      <c r="M48" s="307"/>
      <c r="N48" s="307"/>
      <c r="O48" s="307"/>
      <c r="Q48" s="307"/>
      <c r="R48" s="307"/>
      <c r="S48" s="307"/>
      <c r="T48" s="307"/>
      <c r="U48" s="178"/>
      <c r="V48" s="178"/>
      <c r="W48" s="178"/>
      <c r="X48" s="178"/>
      <c r="Y48" s="178"/>
      <c r="Z48" s="178"/>
      <c r="AA48" s="199"/>
      <c r="AB48" s="200"/>
      <c r="AC48" s="197"/>
      <c r="AD48" s="197"/>
      <c r="AE48" s="197"/>
      <c r="AF48" s="197"/>
      <c r="AG48" s="200"/>
      <c r="AH48" s="200"/>
    </row>
    <row r="49" spans="1:34" s="196" customFormat="1" ht="15" customHeight="1" hidden="1">
      <c r="A49" s="197"/>
      <c r="E49" s="178"/>
      <c r="H49" s="178"/>
      <c r="I49" s="178"/>
      <c r="L49" s="307"/>
      <c r="M49" s="307"/>
      <c r="N49" s="307"/>
      <c r="O49" s="307"/>
      <c r="Q49" s="307"/>
      <c r="R49" s="307"/>
      <c r="S49" s="307"/>
      <c r="T49" s="307"/>
      <c r="U49" s="178"/>
      <c r="V49" s="178"/>
      <c r="X49" s="178"/>
      <c r="Y49" s="178"/>
      <c r="Z49" s="178"/>
      <c r="AA49" s="199"/>
      <c r="AB49" s="200"/>
      <c r="AC49" s="197"/>
      <c r="AD49" s="197"/>
      <c r="AE49" s="197"/>
      <c r="AF49" s="197"/>
      <c r="AG49" s="200"/>
      <c r="AH49" s="200"/>
    </row>
    <row r="50" spans="1:34" s="196" customFormat="1" ht="18.75" customHeight="1" hidden="1">
      <c r="A50" s="197"/>
      <c r="H50" s="178"/>
      <c r="I50" s="178"/>
      <c r="L50" s="307"/>
      <c r="M50" s="307"/>
      <c r="N50" s="307"/>
      <c r="O50" s="307"/>
      <c r="Q50" s="307"/>
      <c r="R50" s="307"/>
      <c r="S50" s="307"/>
      <c r="T50" s="307"/>
      <c r="U50" s="178"/>
      <c r="V50" s="178"/>
      <c r="W50" s="178"/>
      <c r="X50" s="178"/>
      <c r="Y50" s="178"/>
      <c r="Z50" s="178"/>
      <c r="AA50" s="199"/>
      <c r="AB50" s="200"/>
      <c r="AC50" s="197"/>
      <c r="AD50" s="197"/>
      <c r="AE50" s="197"/>
      <c r="AF50" s="197"/>
      <c r="AG50" s="200"/>
      <c r="AH50" s="200"/>
    </row>
    <row r="51" spans="1:34" s="196" customFormat="1" ht="19.5" customHeight="1" hidden="1">
      <c r="A51" s="197"/>
      <c r="H51" s="178"/>
      <c r="I51" s="178"/>
      <c r="U51" s="178"/>
      <c r="V51" s="178"/>
      <c r="W51" s="178"/>
      <c r="X51" s="178"/>
      <c r="Y51" s="329"/>
      <c r="Z51" s="329"/>
      <c r="AA51" s="329"/>
      <c r="AB51" s="329"/>
      <c r="AC51" s="197"/>
      <c r="AD51" s="197"/>
      <c r="AE51" s="200"/>
      <c r="AF51" s="197"/>
      <c r="AG51" s="197"/>
      <c r="AH51" s="197"/>
    </row>
    <row r="52" spans="4:34" ht="37.5" customHeight="1">
      <c r="D52" s="175">
        <v>1</v>
      </c>
      <c r="H52" s="178"/>
      <c r="I52" s="178"/>
      <c r="M52" s="175" t="str">
        <f>IF(D52=2,IF(AND(D59="C",D62="C",D65="C"),"BRAWO! Rozwiązanie na piątkę.","Jaka część figury jest koloru:"),IF(AND(D59="C",D62="C"),"BRAWO! Rozwiązanie na piątkę.","Jaka część figury jest koloru:"))</f>
        <v>Jaka część figury jest koloru:</v>
      </c>
      <c r="U52" s="178"/>
      <c r="V52" s="178"/>
      <c r="W52" s="178"/>
      <c r="X52" s="178"/>
      <c r="Z52" s="178"/>
      <c r="AA52" s="178"/>
      <c r="AB52" s="175"/>
      <c r="AC52" s="175">
        <v>8</v>
      </c>
      <c r="AD52" s="201">
        <f>IF($B$46&gt;=AC52,1,"")</f>
      </c>
      <c r="AE52" s="201">
        <f>IF($B$47&gt;=AC52,1,"")</f>
      </c>
      <c r="AF52" s="175">
        <v>1</v>
      </c>
      <c r="AG52" s="175"/>
      <c r="AH52" s="175"/>
    </row>
    <row r="53" spans="20:31" ht="15.75" customHeight="1">
      <c r="T53" s="176">
        <f>IF(T52="","",LOOKUP(T52,$S$8:$S$17,$T$8:$T$17))</f>
      </c>
      <c r="U53" s="176">
        <f>IF(T52="","",IF(T52=1,VLOOKUP(V52,$U$8:$X$17,3),IF(OR(T52=2,T52=3,T52=4),VLOOKUP(V52,$U$8:$X$17,2),VLOOKUP(V52,$U$8:X51,4))))</f>
      </c>
      <c r="W53" s="178"/>
      <c r="X53" s="178"/>
      <c r="Y53" s="178"/>
      <c r="Z53" s="178"/>
      <c r="AA53" s="178"/>
      <c r="AE53" s="175">
        <f>IF($B$47&gt;=AC53,1,"")</f>
        <v>1</v>
      </c>
    </row>
    <row r="54" spans="23:27" ht="19.5" customHeight="1">
      <c r="W54" s="178"/>
      <c r="X54" s="178"/>
      <c r="Y54" s="178"/>
      <c r="Z54" s="178"/>
      <c r="AA54" s="178"/>
    </row>
    <row r="55" spans="27:33" ht="19.5" customHeight="1">
      <c r="AA55" s="178"/>
      <c r="AB55" s="177"/>
      <c r="AC55" s="203"/>
      <c r="AD55" s="203"/>
      <c r="AE55" s="203"/>
      <c r="AF55" s="203"/>
      <c r="AG55" s="203"/>
    </row>
    <row r="56" spans="5:34" ht="15" customHeight="1">
      <c r="E56" s="198"/>
      <c r="AA56" s="178"/>
      <c r="AB56" s="177"/>
      <c r="AC56" s="203">
        <v>1</v>
      </c>
      <c r="AD56" s="203">
        <v>1</v>
      </c>
      <c r="AE56" s="203"/>
      <c r="AF56" s="203">
        <v>0</v>
      </c>
      <c r="AG56" s="203"/>
      <c r="AH56" s="194"/>
    </row>
    <row r="57" spans="4:34" ht="19.5" customHeight="1">
      <c r="D57" s="381" t="s">
        <v>49</v>
      </c>
      <c r="E57" s="381"/>
      <c r="F57" s="381"/>
      <c r="G57" s="381"/>
      <c r="H57" s="381"/>
      <c r="I57" s="381"/>
      <c r="AA57" s="178"/>
      <c r="AB57" s="177"/>
      <c r="AC57" s="203">
        <v>0</v>
      </c>
      <c r="AD57" s="203">
        <v>1</v>
      </c>
      <c r="AE57" s="203"/>
      <c r="AF57" s="203">
        <v>1</v>
      </c>
      <c r="AG57" s="203"/>
      <c r="AH57" s="194"/>
    </row>
    <row r="58" spans="1:34" ht="22.5" customHeight="1">
      <c r="A58" s="181">
        <f>B58/B59</f>
        <v>0.5</v>
      </c>
      <c r="B58" s="176">
        <f>SUM(AC56:AC60,AF58:AF59)</f>
        <v>5</v>
      </c>
      <c r="C58" s="176" t="str">
        <f>LEFT(A59,1)</f>
        <v>1</v>
      </c>
      <c r="E58" s="145"/>
      <c r="F58" s="379">
        <f>IF(E59&lt;&gt;0,IF(E58/E59=A58,"figury",""),"")</f>
      </c>
      <c r="G58" s="379"/>
      <c r="AA58" s="178"/>
      <c r="AB58" s="177"/>
      <c r="AC58" s="203">
        <v>1</v>
      </c>
      <c r="AD58" s="203">
        <v>1</v>
      </c>
      <c r="AE58" s="203"/>
      <c r="AF58" s="203">
        <v>1</v>
      </c>
      <c r="AG58" s="203"/>
      <c r="AH58" s="194"/>
    </row>
    <row r="59" spans="1:34" ht="22.5" customHeight="1">
      <c r="A59" s="184" t="str">
        <f>TEXT(A58,"?/??")</f>
        <v>1/2 </v>
      </c>
      <c r="B59" s="176">
        <f>SUM(AC56:AF60)</f>
        <v>10</v>
      </c>
      <c r="C59" s="189" t="str">
        <f>RIGHT(A59,2)</f>
        <v>2 </v>
      </c>
      <c r="D59" s="204">
        <f>IF(AND(E59&lt;&gt;"",E58&lt;&gt;""),IF(E58/E59=A58,"C","D"),"")</f>
      </c>
      <c r="E59" s="146"/>
      <c r="F59" s="379"/>
      <c r="G59" s="379"/>
      <c r="AA59" s="178"/>
      <c r="AB59" s="177"/>
      <c r="AC59" s="203">
        <v>0</v>
      </c>
      <c r="AD59" s="203">
        <v>0</v>
      </c>
      <c r="AE59" s="203"/>
      <c r="AF59" s="203">
        <v>1</v>
      </c>
      <c r="AG59" s="203"/>
      <c r="AH59" s="194"/>
    </row>
    <row r="60" spans="1:34" ht="19.5" customHeight="1">
      <c r="A60" s="187"/>
      <c r="D60" s="382" t="s">
        <v>90</v>
      </c>
      <c r="E60" s="382"/>
      <c r="F60" s="382"/>
      <c r="G60" s="382"/>
      <c r="H60" s="382"/>
      <c r="AA60" s="194"/>
      <c r="AB60" s="203"/>
      <c r="AC60" s="203">
        <v>1</v>
      </c>
      <c r="AD60" s="203">
        <v>0</v>
      </c>
      <c r="AE60" s="203"/>
      <c r="AF60" s="203">
        <v>1</v>
      </c>
      <c r="AG60" s="203"/>
      <c r="AH60" s="194"/>
    </row>
    <row r="61" spans="1:33" ht="22.5" customHeight="1">
      <c r="A61" s="181">
        <f>B61/B62</f>
        <v>0.5</v>
      </c>
      <c r="B61" s="176">
        <f>SUM(AD56:AD60,AF56:AF57,AF60)</f>
        <v>5</v>
      </c>
      <c r="C61" s="176" t="str">
        <f>LEFT(A62,1)</f>
        <v>1</v>
      </c>
      <c r="E61" s="209"/>
      <c r="F61" s="380">
        <f>IF(E62&lt;&gt;0,IF(E61/E62=A61,"figury",""),"")</f>
      </c>
      <c r="G61" s="380"/>
      <c r="AA61" s="194"/>
      <c r="AB61" s="203"/>
      <c r="AC61" s="203"/>
      <c r="AD61" s="203"/>
      <c r="AE61" s="203"/>
      <c r="AF61" s="203"/>
      <c r="AG61" s="203"/>
    </row>
    <row r="62" spans="1:27" ht="22.5" customHeight="1">
      <c r="A62" s="184" t="str">
        <f>TEXT(A61,"?/??")</f>
        <v>1/2 </v>
      </c>
      <c r="B62" s="176">
        <f>B59</f>
        <v>10</v>
      </c>
      <c r="C62" s="189" t="str">
        <f>RIGHT(A62,2)</f>
        <v>2 </v>
      </c>
      <c r="D62" s="204">
        <f>IF(AND(E62&lt;&gt;"",E61&lt;&gt;""),IF(E61/E62=A61,"C","D"),"")</f>
      </c>
      <c r="E62" s="210"/>
      <c r="F62" s="380"/>
      <c r="G62" s="380"/>
      <c r="AA62" s="194"/>
    </row>
    <row r="63" spans="1:27" ht="24.75" customHeight="1">
      <c r="A63" s="187"/>
      <c r="D63" s="383" t="s">
        <v>50</v>
      </c>
      <c r="E63" s="383"/>
      <c r="F63" s="383"/>
      <c r="G63" s="383"/>
      <c r="H63" s="383"/>
      <c r="AA63" s="194"/>
    </row>
    <row r="64" spans="1:27" ht="22.5" customHeight="1">
      <c r="A64" s="181">
        <f>B64/B65</f>
        <v>0</v>
      </c>
      <c r="B64" s="176">
        <f>SUM(AE56:AE60)</f>
        <v>0</v>
      </c>
      <c r="C64" s="176" t="str">
        <f>LEFT(A65,1)</f>
        <v>0</v>
      </c>
      <c r="E64" s="147"/>
      <c r="F64" s="378">
        <f>IF(E65&lt;&gt;0,IF(E64/E65=A64,"figury",""),"")</f>
      </c>
      <c r="G64" s="378"/>
      <c r="AA64" s="194"/>
    </row>
    <row r="65" spans="1:27" ht="22.5" customHeight="1">
      <c r="A65" s="184" t="str">
        <f>TEXT(A64,"?/??")</f>
        <v>0/1 </v>
      </c>
      <c r="B65" s="176">
        <f>B59</f>
        <v>10</v>
      </c>
      <c r="C65" s="189" t="str">
        <f>RIGHT(A65,2)</f>
        <v>1 </v>
      </c>
      <c r="D65" s="204">
        <f>IF(AND(E65&lt;&gt;"",E64&lt;&gt;""),IF(E64/E65=A64,"C","D"),"")</f>
      </c>
      <c r="E65" s="148"/>
      <c r="F65" s="378"/>
      <c r="G65" s="378"/>
      <c r="AA65" s="194"/>
    </row>
    <row r="66" spans="2:27" ht="21.75" customHeight="1">
      <c r="B66" s="178"/>
      <c r="C66" s="188"/>
      <c r="D66" s="178"/>
      <c r="E66" s="188"/>
      <c r="F66" s="178"/>
      <c r="G66" s="178"/>
      <c r="H66" s="178"/>
      <c r="I66" s="188"/>
      <c r="J66" s="178"/>
      <c r="K66" s="178"/>
      <c r="L66" s="178"/>
      <c r="M66" s="178"/>
      <c r="N66" s="178"/>
      <c r="O66" s="178"/>
      <c r="W66" s="194"/>
      <c r="X66" s="194"/>
      <c r="Y66" s="194"/>
      <c r="Z66" s="194"/>
      <c r="AA66" s="194"/>
    </row>
    <row r="67" spans="2:27" ht="12" customHeight="1">
      <c r="B67" s="194"/>
      <c r="D67" s="205"/>
      <c r="F67" s="206"/>
      <c r="G67" s="206"/>
      <c r="H67" s="194"/>
      <c r="J67" s="206"/>
      <c r="K67" s="194"/>
      <c r="L67" s="194"/>
      <c r="M67" s="194"/>
      <c r="N67" s="207"/>
      <c r="O67" s="194"/>
      <c r="W67" s="194"/>
      <c r="X67" s="194"/>
      <c r="Y67" s="194"/>
      <c r="Z67" s="194"/>
      <c r="AA67" s="194"/>
    </row>
    <row r="68" spans="13:28" ht="19.5" customHeight="1">
      <c r="M68" s="194"/>
      <c r="N68" s="194"/>
      <c r="O68" s="194"/>
      <c r="P68" s="194"/>
      <c r="Q68" s="194"/>
      <c r="R68" s="194"/>
      <c r="S68" s="194"/>
      <c r="T68" s="194"/>
      <c r="U68" s="194"/>
      <c r="V68" s="194"/>
      <c r="W68" s="194"/>
      <c r="X68" s="194"/>
      <c r="Y68" s="194"/>
      <c r="Z68" s="208"/>
      <c r="AA68" s="194"/>
      <c r="AB68" s="208"/>
    </row>
    <row r="69" spans="13:27" ht="24.75" customHeight="1">
      <c r="M69" s="194"/>
      <c r="N69" s="194"/>
      <c r="O69" s="194"/>
      <c r="P69" s="194"/>
      <c r="Q69" s="194"/>
      <c r="R69" s="194"/>
      <c r="S69" s="194"/>
      <c r="T69" s="194"/>
      <c r="U69" s="194"/>
      <c r="V69" s="194"/>
      <c r="W69" s="194"/>
      <c r="X69" s="194"/>
      <c r="Y69" s="194"/>
      <c r="Z69" s="194"/>
      <c r="AA69" s="194"/>
    </row>
    <row r="70" spans="13:27" ht="24.75" customHeight="1">
      <c r="M70" s="194"/>
      <c r="N70" s="194"/>
      <c r="O70" s="194"/>
      <c r="P70" s="194"/>
      <c r="Q70" s="194"/>
      <c r="R70" s="194"/>
      <c r="S70" s="194"/>
      <c r="T70" s="194"/>
      <c r="U70" s="194"/>
      <c r="V70" s="194"/>
      <c r="W70" s="194"/>
      <c r="X70" s="194"/>
      <c r="Y70" s="194"/>
      <c r="Z70" s="194"/>
      <c r="AA70" s="194"/>
    </row>
    <row r="71" spans="4:31" ht="24.75" customHeight="1"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8"/>
      <c r="Z71" s="178"/>
      <c r="AA71" s="178"/>
      <c r="AB71" s="178"/>
      <c r="AC71" s="178"/>
      <c r="AD71" s="178"/>
      <c r="AE71" s="178"/>
    </row>
    <row r="72" spans="4:31" ht="24.75" customHeight="1">
      <c r="D72" s="178"/>
      <c r="E72" s="178"/>
      <c r="F72" s="178"/>
      <c r="G72" s="178"/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78"/>
      <c r="T72" s="178"/>
      <c r="U72" s="178"/>
      <c r="V72" s="178"/>
      <c r="W72" s="178"/>
      <c r="X72" s="178"/>
      <c r="Y72" s="178"/>
      <c r="Z72" s="178"/>
      <c r="AA72" s="178"/>
      <c r="AB72" s="178"/>
      <c r="AC72" s="178"/>
      <c r="AD72" s="178"/>
      <c r="AE72" s="178"/>
    </row>
    <row r="73" spans="4:31" ht="24.75" customHeight="1"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178"/>
      <c r="Z73" s="178"/>
      <c r="AA73" s="178"/>
      <c r="AB73" s="178"/>
      <c r="AC73" s="178"/>
      <c r="AD73" s="178"/>
      <c r="AE73" s="178"/>
    </row>
    <row r="74" spans="4:31" ht="24.75" customHeight="1"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178"/>
      <c r="Y74" s="178"/>
      <c r="Z74" s="178"/>
      <c r="AA74" s="178"/>
      <c r="AB74" s="178"/>
      <c r="AC74" s="178"/>
      <c r="AD74" s="178"/>
      <c r="AE74" s="178"/>
    </row>
    <row r="75" spans="4:31" ht="24.75" customHeight="1">
      <c r="D75" s="178"/>
      <c r="E75" s="178"/>
      <c r="F75" s="178"/>
      <c r="G75" s="178"/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  <c r="S75" s="178"/>
      <c r="T75" s="178"/>
      <c r="U75" s="178"/>
      <c r="V75" s="178"/>
      <c r="W75" s="178"/>
      <c r="X75" s="178"/>
      <c r="Y75" s="178"/>
      <c r="Z75" s="178"/>
      <c r="AA75" s="178"/>
      <c r="AB75" s="178"/>
      <c r="AC75" s="178"/>
      <c r="AD75" s="178"/>
      <c r="AE75" s="178"/>
    </row>
    <row r="76" spans="4:31" ht="24.75" customHeight="1"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8"/>
      <c r="AB76" s="178"/>
      <c r="AC76" s="178"/>
      <c r="AD76" s="178"/>
      <c r="AE76" s="178"/>
    </row>
    <row r="77" spans="4:31" ht="24.75" customHeight="1">
      <c r="D77" s="178"/>
      <c r="E77" s="178"/>
      <c r="F77" s="178"/>
      <c r="G77" s="178"/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  <c r="S77" s="178"/>
      <c r="T77" s="178"/>
      <c r="U77" s="178"/>
      <c r="V77" s="178"/>
      <c r="W77" s="178"/>
      <c r="X77" s="178"/>
      <c r="Y77" s="178"/>
      <c r="Z77" s="178"/>
      <c r="AA77" s="178"/>
      <c r="AB77" s="178"/>
      <c r="AC77" s="178"/>
      <c r="AD77" s="178"/>
      <c r="AE77" s="178"/>
    </row>
    <row r="78" spans="4:31" ht="24.75" customHeight="1">
      <c r="D78" s="178"/>
      <c r="E78" s="178"/>
      <c r="F78" s="178"/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  <c r="Z78" s="178"/>
      <c r="AA78" s="178"/>
      <c r="AB78" s="178"/>
      <c r="AC78" s="178"/>
      <c r="AD78" s="178"/>
      <c r="AE78" s="178"/>
    </row>
    <row r="79" spans="4:31" ht="24.75" customHeight="1"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8"/>
      <c r="AA79" s="178"/>
      <c r="AB79" s="178"/>
      <c r="AC79" s="178"/>
      <c r="AD79" s="178"/>
      <c r="AE79" s="178"/>
    </row>
    <row r="80" spans="4:31" ht="12.75" customHeight="1">
      <c r="D80" s="178"/>
      <c r="E80" s="178"/>
      <c r="F80" s="178"/>
      <c r="G80" s="178"/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  <c r="S80" s="178"/>
      <c r="T80" s="178"/>
      <c r="U80" s="178"/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</row>
    <row r="81" spans="4:31" ht="12.75" customHeight="1">
      <c r="D81" s="178"/>
      <c r="E81" s="178"/>
      <c r="F81" s="178"/>
      <c r="G81" s="178"/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  <c r="S81" s="178"/>
      <c r="T81" s="178"/>
      <c r="U81" s="178"/>
      <c r="V81" s="178"/>
      <c r="W81" s="178"/>
      <c r="X81" s="178"/>
      <c r="Y81" s="178"/>
      <c r="Z81" s="178"/>
      <c r="AA81" s="178"/>
      <c r="AB81" s="178"/>
      <c r="AC81" s="178"/>
      <c r="AD81" s="178"/>
      <c r="AE81" s="178"/>
    </row>
    <row r="82" spans="4:31" ht="12.75" customHeight="1">
      <c r="D82" s="178"/>
      <c r="E82" s="178"/>
      <c r="F82" s="178"/>
      <c r="G82" s="178"/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  <c r="S82" s="178"/>
      <c r="T82" s="178"/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</row>
    <row r="83" spans="4:31" ht="12.75" customHeight="1"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</row>
    <row r="84" spans="4:31" ht="12.75" customHeight="1">
      <c r="D84" s="178"/>
      <c r="E84" s="178"/>
      <c r="F84" s="178"/>
      <c r="G84" s="178"/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  <c r="S84" s="178"/>
      <c r="T84" s="178"/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</row>
    <row r="85" spans="4:31" ht="12.75" customHeight="1"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  <c r="S85" s="178"/>
      <c r="T85" s="178"/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</row>
    <row r="86" spans="4:31" ht="12.75" customHeight="1"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8"/>
      <c r="O86" s="178"/>
      <c r="P86" s="178"/>
      <c r="Q86" s="178"/>
      <c r="R86" s="178"/>
      <c r="S86" s="178"/>
      <c r="T86" s="178"/>
      <c r="U86" s="178"/>
      <c r="V86" s="178"/>
      <c r="W86" s="178"/>
      <c r="X86" s="178"/>
      <c r="Y86" s="178"/>
      <c r="Z86" s="178"/>
      <c r="AA86" s="178"/>
      <c r="AB86" s="178"/>
      <c r="AC86" s="178"/>
      <c r="AD86" s="178"/>
      <c r="AE86" s="178"/>
    </row>
    <row r="87" spans="4:31" ht="12.75" customHeight="1"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  <c r="S87" s="178"/>
      <c r="T87" s="178"/>
      <c r="U87" s="178"/>
      <c r="V87" s="178"/>
      <c r="W87" s="178"/>
      <c r="X87" s="178"/>
      <c r="Y87" s="178"/>
      <c r="Z87" s="178"/>
      <c r="AA87" s="178"/>
      <c r="AB87" s="178"/>
      <c r="AC87" s="178"/>
      <c r="AD87" s="178"/>
      <c r="AE87" s="178"/>
    </row>
    <row r="88" spans="4:31" ht="12.75" customHeight="1"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  <c r="S88" s="178"/>
      <c r="T88" s="178"/>
      <c r="U88" s="178"/>
      <c r="V88" s="178"/>
      <c r="W88" s="178"/>
      <c r="X88" s="178"/>
      <c r="Y88" s="178"/>
      <c r="Z88" s="178"/>
      <c r="AA88" s="178"/>
      <c r="AB88" s="178"/>
      <c r="AC88" s="178"/>
      <c r="AD88" s="178"/>
      <c r="AE88" s="178"/>
    </row>
    <row r="89" spans="4:31" ht="12.75" customHeight="1"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8"/>
      <c r="S89" s="178"/>
      <c r="T89" s="178"/>
      <c r="U89" s="178"/>
      <c r="V89" s="178"/>
      <c r="W89" s="178"/>
      <c r="X89" s="178"/>
      <c r="Y89" s="178"/>
      <c r="Z89" s="178"/>
      <c r="AA89" s="178"/>
      <c r="AB89" s="178"/>
      <c r="AC89" s="178"/>
      <c r="AD89" s="178"/>
      <c r="AE89" s="178"/>
    </row>
    <row r="90" spans="4:31" ht="12.75" customHeight="1"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  <c r="S90" s="178"/>
      <c r="T90" s="178"/>
      <c r="U90" s="178"/>
      <c r="V90" s="178"/>
      <c r="W90" s="178"/>
      <c r="X90" s="178"/>
      <c r="Y90" s="178"/>
      <c r="Z90" s="178"/>
      <c r="AA90" s="178"/>
      <c r="AB90" s="178"/>
      <c r="AC90" s="178"/>
      <c r="AD90" s="178"/>
      <c r="AE90" s="178"/>
    </row>
    <row r="91" spans="4:31" ht="12.75" customHeight="1"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8"/>
      <c r="O91" s="178"/>
      <c r="P91" s="178"/>
      <c r="Q91" s="178"/>
      <c r="R91" s="178"/>
      <c r="S91" s="178"/>
      <c r="T91" s="178"/>
      <c r="U91" s="178"/>
      <c r="V91" s="178"/>
      <c r="W91" s="178"/>
      <c r="X91" s="178"/>
      <c r="Y91" s="178"/>
      <c r="Z91" s="178"/>
      <c r="AA91" s="178"/>
      <c r="AB91" s="178"/>
      <c r="AC91" s="178"/>
      <c r="AD91" s="178"/>
      <c r="AE91" s="178"/>
    </row>
    <row r="92" spans="4:31" ht="12.75" customHeight="1"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8"/>
      <c r="O92" s="178"/>
      <c r="P92" s="178"/>
      <c r="Q92" s="178"/>
      <c r="R92" s="178"/>
      <c r="S92" s="178"/>
      <c r="T92" s="178"/>
      <c r="U92" s="178"/>
      <c r="V92" s="178"/>
      <c r="W92" s="178"/>
      <c r="X92" s="178"/>
      <c r="Y92" s="178"/>
      <c r="Z92" s="178"/>
      <c r="AA92" s="178"/>
      <c r="AB92" s="178"/>
      <c r="AC92" s="178"/>
      <c r="AD92" s="178"/>
      <c r="AE92" s="178"/>
    </row>
    <row r="93" spans="4:31" ht="12.75" customHeight="1"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8"/>
      <c r="O93" s="178"/>
      <c r="P93" s="178"/>
      <c r="Q93" s="178"/>
      <c r="R93" s="178"/>
      <c r="S93" s="178"/>
      <c r="T93" s="178"/>
      <c r="U93" s="178"/>
      <c r="V93" s="178"/>
      <c r="W93" s="178"/>
      <c r="X93" s="178"/>
      <c r="Y93" s="178"/>
      <c r="Z93" s="178"/>
      <c r="AA93" s="178"/>
      <c r="AB93" s="178"/>
      <c r="AC93" s="178"/>
      <c r="AD93" s="178"/>
      <c r="AE93" s="178"/>
    </row>
    <row r="94" spans="4:31" ht="12.75" customHeight="1"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78"/>
      <c r="S94" s="178"/>
      <c r="T94" s="178"/>
      <c r="U94" s="178"/>
      <c r="V94" s="178"/>
      <c r="W94" s="178"/>
      <c r="X94" s="178"/>
      <c r="Y94" s="178"/>
      <c r="Z94" s="178"/>
      <c r="AA94" s="178"/>
      <c r="AB94" s="178"/>
      <c r="AC94" s="178"/>
      <c r="AD94" s="178"/>
      <c r="AE94" s="178"/>
    </row>
    <row r="95" spans="4:31" ht="12.75" customHeight="1"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8"/>
      <c r="O95" s="178"/>
      <c r="P95" s="178"/>
      <c r="Q95" s="178"/>
      <c r="R95" s="178"/>
      <c r="S95" s="178"/>
      <c r="T95" s="178"/>
      <c r="U95" s="178"/>
      <c r="V95" s="178"/>
      <c r="W95" s="178"/>
      <c r="X95" s="178"/>
      <c r="Y95" s="178"/>
      <c r="Z95" s="178"/>
      <c r="AA95" s="178"/>
      <c r="AB95" s="178"/>
      <c r="AC95" s="178"/>
      <c r="AD95" s="178"/>
      <c r="AE95" s="178"/>
    </row>
    <row r="96" spans="4:31" ht="12.75" customHeight="1">
      <c r="D96" s="178"/>
      <c r="E96" s="178"/>
      <c r="F96" s="178"/>
      <c r="G96" s="178"/>
      <c r="H96" s="178"/>
      <c r="I96" s="178"/>
      <c r="J96" s="178"/>
      <c r="K96" s="178"/>
      <c r="L96" s="178"/>
      <c r="M96" s="178"/>
      <c r="N96" s="178"/>
      <c r="O96" s="178"/>
      <c r="P96" s="178"/>
      <c r="Q96" s="178"/>
      <c r="R96" s="178"/>
      <c r="S96" s="178"/>
      <c r="T96" s="178"/>
      <c r="U96" s="178"/>
      <c r="V96" s="178"/>
      <c r="W96" s="178"/>
      <c r="X96" s="178"/>
      <c r="Y96" s="178"/>
      <c r="Z96" s="178"/>
      <c r="AA96" s="178"/>
      <c r="AB96" s="178"/>
      <c r="AC96" s="178"/>
      <c r="AD96" s="178"/>
      <c r="AE96" s="178"/>
    </row>
    <row r="97" spans="4:31" ht="12.75" customHeight="1">
      <c r="D97" s="178"/>
      <c r="E97" s="178"/>
      <c r="F97" s="178"/>
      <c r="G97" s="178"/>
      <c r="H97" s="178"/>
      <c r="I97" s="178"/>
      <c r="J97" s="178"/>
      <c r="K97" s="178"/>
      <c r="L97" s="178"/>
      <c r="M97" s="178"/>
      <c r="N97" s="178"/>
      <c r="O97" s="178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78"/>
      <c r="AA97" s="178"/>
      <c r="AB97" s="178"/>
      <c r="AC97" s="178"/>
      <c r="AD97" s="178"/>
      <c r="AE97" s="178"/>
    </row>
    <row r="98" spans="4:31" ht="12.75" customHeight="1">
      <c r="D98" s="178"/>
      <c r="E98" s="178"/>
      <c r="F98" s="178"/>
      <c r="G98" s="178"/>
      <c r="H98" s="178"/>
      <c r="I98" s="178"/>
      <c r="J98" s="178"/>
      <c r="K98" s="178"/>
      <c r="L98" s="178"/>
      <c r="M98" s="178"/>
      <c r="N98" s="178"/>
      <c r="O98" s="178"/>
      <c r="P98" s="178"/>
      <c r="Q98" s="178"/>
      <c r="R98" s="178"/>
      <c r="S98" s="178"/>
      <c r="T98" s="178"/>
      <c r="U98" s="178"/>
      <c r="V98" s="178"/>
      <c r="W98" s="178"/>
      <c r="X98" s="178"/>
      <c r="Y98" s="178"/>
      <c r="Z98" s="178"/>
      <c r="AA98" s="178"/>
      <c r="AB98" s="178"/>
      <c r="AC98" s="178"/>
      <c r="AD98" s="178"/>
      <c r="AE98" s="178"/>
    </row>
    <row r="99" spans="4:31" ht="12.75" customHeight="1"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178"/>
      <c r="O99" s="178"/>
      <c r="P99" s="178"/>
      <c r="Q99" s="178"/>
      <c r="R99" s="178"/>
      <c r="S99" s="178"/>
      <c r="T99" s="178"/>
      <c r="U99" s="178"/>
      <c r="V99" s="178"/>
      <c r="W99" s="178"/>
      <c r="X99" s="178"/>
      <c r="Y99" s="178"/>
      <c r="Z99" s="178"/>
      <c r="AA99" s="178"/>
      <c r="AB99" s="178"/>
      <c r="AC99" s="178"/>
      <c r="AD99" s="178"/>
      <c r="AE99" s="178"/>
    </row>
    <row r="100" spans="4:31" ht="12.75" customHeight="1">
      <c r="D100" s="178"/>
      <c r="E100" s="178"/>
      <c r="F100" s="178"/>
      <c r="G100" s="178"/>
      <c r="H100" s="178"/>
      <c r="I100" s="178"/>
      <c r="J100" s="178"/>
      <c r="K100" s="178"/>
      <c r="L100" s="178"/>
      <c r="M100" s="178"/>
      <c r="N100" s="178"/>
      <c r="O100" s="178"/>
      <c r="P100" s="178"/>
      <c r="Q100" s="178"/>
      <c r="R100" s="178"/>
      <c r="S100" s="178"/>
      <c r="T100" s="178"/>
      <c r="U100" s="178"/>
      <c r="V100" s="178"/>
      <c r="W100" s="178"/>
      <c r="X100" s="178"/>
      <c r="Y100" s="178"/>
      <c r="Z100" s="178"/>
      <c r="AA100" s="178"/>
      <c r="AB100" s="178"/>
      <c r="AC100" s="178"/>
      <c r="AD100" s="178"/>
      <c r="AE100" s="178"/>
    </row>
    <row r="101" spans="4:31" ht="12.75" customHeight="1">
      <c r="D101" s="178"/>
      <c r="E101" s="178"/>
      <c r="F101" s="178"/>
      <c r="G101" s="178"/>
      <c r="H101" s="178"/>
      <c r="I101" s="178"/>
      <c r="J101" s="178"/>
      <c r="K101" s="178"/>
      <c r="L101" s="178"/>
      <c r="M101" s="178"/>
      <c r="N101" s="178"/>
      <c r="O101" s="178"/>
      <c r="P101" s="178"/>
      <c r="Q101" s="178"/>
      <c r="R101" s="178"/>
      <c r="S101" s="178"/>
      <c r="T101" s="178"/>
      <c r="U101" s="178"/>
      <c r="V101" s="178"/>
      <c r="W101" s="178"/>
      <c r="X101" s="178"/>
      <c r="Y101" s="178"/>
      <c r="Z101" s="178"/>
      <c r="AA101" s="178"/>
      <c r="AB101" s="178"/>
      <c r="AC101" s="178"/>
      <c r="AD101" s="178"/>
      <c r="AE101" s="178"/>
    </row>
    <row r="102" spans="4:31" ht="12.75" customHeight="1">
      <c r="D102" s="178"/>
      <c r="E102" s="178"/>
      <c r="F102" s="178"/>
      <c r="G102" s="178"/>
      <c r="H102" s="178"/>
      <c r="I102" s="178"/>
      <c r="J102" s="178"/>
      <c r="K102" s="178"/>
      <c r="L102" s="178"/>
      <c r="M102" s="178"/>
      <c r="N102" s="178"/>
      <c r="O102" s="178"/>
      <c r="P102" s="178"/>
      <c r="Q102" s="178"/>
      <c r="R102" s="178"/>
      <c r="S102" s="178"/>
      <c r="T102" s="178"/>
      <c r="U102" s="178"/>
      <c r="V102" s="178"/>
      <c r="W102" s="178"/>
      <c r="X102" s="178"/>
      <c r="Y102" s="178"/>
      <c r="Z102" s="178"/>
      <c r="AA102" s="178"/>
      <c r="AB102" s="178"/>
      <c r="AC102" s="178"/>
      <c r="AD102" s="178"/>
      <c r="AE102" s="178"/>
    </row>
    <row r="103" spans="4:31" ht="12.75" customHeight="1">
      <c r="D103" s="178"/>
      <c r="E103" s="178"/>
      <c r="F103" s="178"/>
      <c r="G103" s="178"/>
      <c r="H103" s="178"/>
      <c r="I103" s="178"/>
      <c r="J103" s="178"/>
      <c r="K103" s="178"/>
      <c r="L103" s="178"/>
      <c r="M103" s="178"/>
      <c r="N103" s="178"/>
      <c r="O103" s="178"/>
      <c r="P103" s="178"/>
      <c r="Q103" s="178"/>
      <c r="R103" s="178"/>
      <c r="S103" s="178"/>
      <c r="T103" s="178"/>
      <c r="U103" s="178"/>
      <c r="V103" s="178"/>
      <c r="W103" s="178"/>
      <c r="X103" s="178"/>
      <c r="Y103" s="178"/>
      <c r="Z103" s="178"/>
      <c r="AA103" s="178"/>
      <c r="AB103" s="178"/>
      <c r="AC103" s="178"/>
      <c r="AD103" s="178"/>
      <c r="AE103" s="178"/>
    </row>
    <row r="104" spans="4:31" ht="12.75" customHeight="1">
      <c r="D104" s="178"/>
      <c r="E104" s="178"/>
      <c r="F104" s="178"/>
      <c r="G104" s="178"/>
      <c r="H104" s="178"/>
      <c r="I104" s="178"/>
      <c r="J104" s="178"/>
      <c r="K104" s="178"/>
      <c r="L104" s="178"/>
      <c r="M104" s="178"/>
      <c r="N104" s="178"/>
      <c r="O104" s="178"/>
      <c r="P104" s="178"/>
      <c r="Q104" s="178"/>
      <c r="R104" s="178"/>
      <c r="S104" s="178"/>
      <c r="T104" s="178"/>
      <c r="U104" s="178"/>
      <c r="V104" s="178"/>
      <c r="W104" s="178"/>
      <c r="X104" s="178"/>
      <c r="Y104" s="178"/>
      <c r="Z104" s="178"/>
      <c r="AA104" s="178"/>
      <c r="AB104" s="178"/>
      <c r="AC104" s="178"/>
      <c r="AD104" s="178"/>
      <c r="AE104" s="178"/>
    </row>
    <row r="105" spans="4:31" ht="12.75" customHeight="1">
      <c r="D105" s="178"/>
      <c r="E105" s="178"/>
      <c r="F105" s="178"/>
      <c r="G105" s="178"/>
      <c r="H105" s="178"/>
      <c r="I105" s="178"/>
      <c r="J105" s="178"/>
      <c r="K105" s="178"/>
      <c r="L105" s="178"/>
      <c r="M105" s="178"/>
      <c r="N105" s="178"/>
      <c r="O105" s="178"/>
      <c r="P105" s="178"/>
      <c r="Q105" s="178"/>
      <c r="R105" s="178"/>
      <c r="S105" s="178"/>
      <c r="T105" s="178"/>
      <c r="U105" s="178"/>
      <c r="V105" s="178"/>
      <c r="W105" s="178"/>
      <c r="X105" s="178"/>
      <c r="Y105" s="178"/>
      <c r="Z105" s="178"/>
      <c r="AA105" s="178"/>
      <c r="AB105" s="178"/>
      <c r="AC105" s="178"/>
      <c r="AD105" s="178"/>
      <c r="AE105" s="178"/>
    </row>
    <row r="106" spans="4:31" ht="12.75" customHeight="1">
      <c r="D106" s="178"/>
      <c r="E106" s="178"/>
      <c r="F106" s="178"/>
      <c r="G106" s="178"/>
      <c r="H106" s="178"/>
      <c r="I106" s="178"/>
      <c r="J106" s="178"/>
      <c r="K106" s="178"/>
      <c r="L106" s="178"/>
      <c r="M106" s="178"/>
      <c r="N106" s="178"/>
      <c r="O106" s="178"/>
      <c r="P106" s="178"/>
      <c r="Q106" s="178"/>
      <c r="R106" s="178"/>
      <c r="S106" s="178"/>
      <c r="T106" s="178"/>
      <c r="U106" s="178"/>
      <c r="V106" s="178"/>
      <c r="W106" s="178"/>
      <c r="X106" s="178"/>
      <c r="Y106" s="178"/>
      <c r="Z106" s="178"/>
      <c r="AA106" s="178"/>
      <c r="AB106" s="178"/>
      <c r="AC106" s="178"/>
      <c r="AD106" s="178"/>
      <c r="AE106" s="178"/>
    </row>
    <row r="107" spans="4:31" ht="12.75" customHeight="1">
      <c r="D107" s="178"/>
      <c r="E107" s="178"/>
      <c r="F107" s="178"/>
      <c r="G107" s="178"/>
      <c r="H107" s="178"/>
      <c r="I107" s="178"/>
      <c r="J107" s="178"/>
      <c r="K107" s="178"/>
      <c r="L107" s="178"/>
      <c r="M107" s="178"/>
      <c r="N107" s="178"/>
      <c r="O107" s="178"/>
      <c r="P107" s="178"/>
      <c r="Q107" s="178"/>
      <c r="R107" s="178"/>
      <c r="S107" s="178"/>
      <c r="T107" s="178"/>
      <c r="U107" s="178"/>
      <c r="V107" s="178"/>
      <c r="W107" s="178"/>
      <c r="X107" s="178"/>
      <c r="Y107" s="178"/>
      <c r="Z107" s="178"/>
      <c r="AA107" s="178"/>
      <c r="AB107" s="178"/>
      <c r="AC107" s="178"/>
      <c r="AD107" s="178"/>
      <c r="AE107" s="178"/>
    </row>
    <row r="108" spans="4:31" ht="12.75" customHeight="1">
      <c r="D108" s="178"/>
      <c r="E108" s="178"/>
      <c r="F108" s="178"/>
      <c r="G108" s="178"/>
      <c r="H108" s="178"/>
      <c r="I108" s="178"/>
      <c r="J108" s="178"/>
      <c r="K108" s="178"/>
      <c r="L108" s="178"/>
      <c r="M108" s="178"/>
      <c r="N108" s="178"/>
      <c r="O108" s="178"/>
      <c r="P108" s="178"/>
      <c r="Q108" s="178"/>
      <c r="R108" s="178"/>
      <c r="S108" s="178"/>
      <c r="T108" s="178"/>
      <c r="U108" s="178"/>
      <c r="V108" s="178"/>
      <c r="W108" s="178"/>
      <c r="X108" s="178"/>
      <c r="Y108" s="178"/>
      <c r="Z108" s="178"/>
      <c r="AA108" s="178"/>
      <c r="AB108" s="178"/>
      <c r="AC108" s="178"/>
      <c r="AD108" s="178"/>
      <c r="AE108" s="178"/>
    </row>
    <row r="109" spans="4:31" ht="12.75" customHeight="1">
      <c r="D109" s="178"/>
      <c r="E109" s="178"/>
      <c r="F109" s="178"/>
      <c r="G109" s="178"/>
      <c r="H109" s="178"/>
      <c r="I109" s="178"/>
      <c r="J109" s="178"/>
      <c r="K109" s="178"/>
      <c r="L109" s="178"/>
      <c r="M109" s="178"/>
      <c r="N109" s="178"/>
      <c r="O109" s="178"/>
      <c r="P109" s="178"/>
      <c r="Q109" s="178"/>
      <c r="R109" s="178"/>
      <c r="S109" s="178"/>
      <c r="T109" s="178"/>
      <c r="U109" s="178"/>
      <c r="V109" s="178"/>
      <c r="W109" s="178"/>
      <c r="X109" s="178"/>
      <c r="Y109" s="178"/>
      <c r="Z109" s="178"/>
      <c r="AA109" s="178"/>
      <c r="AB109" s="178"/>
      <c r="AC109" s="178"/>
      <c r="AD109" s="178"/>
      <c r="AE109" s="178"/>
    </row>
    <row r="110" spans="4:31" ht="12.75" customHeight="1">
      <c r="D110" s="178"/>
      <c r="E110" s="178"/>
      <c r="F110" s="178"/>
      <c r="G110" s="178"/>
      <c r="H110" s="178"/>
      <c r="I110" s="178"/>
      <c r="J110" s="178"/>
      <c r="K110" s="178"/>
      <c r="L110" s="178"/>
      <c r="M110" s="178"/>
      <c r="N110" s="178"/>
      <c r="O110" s="178"/>
      <c r="P110" s="178"/>
      <c r="Q110" s="178"/>
      <c r="R110" s="178"/>
      <c r="S110" s="178"/>
      <c r="T110" s="178"/>
      <c r="U110" s="178"/>
      <c r="V110" s="178"/>
      <c r="W110" s="178"/>
      <c r="X110" s="178"/>
      <c r="Y110" s="178"/>
      <c r="Z110" s="178"/>
      <c r="AA110" s="178"/>
      <c r="AB110" s="178"/>
      <c r="AC110" s="178"/>
      <c r="AD110" s="178"/>
      <c r="AE110" s="178"/>
    </row>
    <row r="111" spans="4:31" ht="12.75" customHeight="1">
      <c r="D111" s="178"/>
      <c r="E111" s="178"/>
      <c r="F111" s="178"/>
      <c r="G111" s="178"/>
      <c r="H111" s="178"/>
      <c r="I111" s="178"/>
      <c r="J111" s="178"/>
      <c r="K111" s="178"/>
      <c r="L111" s="178"/>
      <c r="M111" s="178"/>
      <c r="N111" s="178"/>
      <c r="O111" s="178"/>
      <c r="P111" s="178"/>
      <c r="Q111" s="178"/>
      <c r="R111" s="178"/>
      <c r="S111" s="178"/>
      <c r="T111" s="178"/>
      <c r="U111" s="178"/>
      <c r="V111" s="178"/>
      <c r="W111" s="178"/>
      <c r="X111" s="178"/>
      <c r="Y111" s="178"/>
      <c r="Z111" s="178"/>
      <c r="AA111" s="178"/>
      <c r="AB111" s="178"/>
      <c r="AC111" s="178"/>
      <c r="AD111" s="178"/>
      <c r="AE111" s="178"/>
    </row>
    <row r="112" spans="4:31" ht="12.75" customHeight="1">
      <c r="D112" s="178"/>
      <c r="E112" s="178"/>
      <c r="F112" s="178"/>
      <c r="G112" s="178"/>
      <c r="H112" s="178"/>
      <c r="I112" s="178"/>
      <c r="J112" s="178"/>
      <c r="K112" s="178"/>
      <c r="L112" s="178"/>
      <c r="M112" s="178"/>
      <c r="N112" s="178"/>
      <c r="O112" s="178"/>
      <c r="P112" s="178"/>
      <c r="Q112" s="178"/>
      <c r="R112" s="178"/>
      <c r="S112" s="178"/>
      <c r="T112" s="178"/>
      <c r="U112" s="178"/>
      <c r="V112" s="178"/>
      <c r="W112" s="178"/>
      <c r="X112" s="178"/>
      <c r="Y112" s="178"/>
      <c r="Z112" s="178"/>
      <c r="AA112" s="178"/>
      <c r="AB112" s="178"/>
      <c r="AC112" s="178"/>
      <c r="AD112" s="178"/>
      <c r="AE112" s="178"/>
    </row>
    <row r="113" spans="4:31" ht="12.75" customHeight="1">
      <c r="D113" s="178"/>
      <c r="E113" s="178"/>
      <c r="F113" s="178"/>
      <c r="G113" s="178"/>
      <c r="H113" s="178"/>
      <c r="I113" s="178"/>
      <c r="J113" s="178"/>
      <c r="K113" s="178"/>
      <c r="L113" s="178"/>
      <c r="M113" s="178"/>
      <c r="N113" s="178"/>
      <c r="O113" s="178"/>
      <c r="P113" s="178"/>
      <c r="Q113" s="178"/>
      <c r="R113" s="178"/>
      <c r="S113" s="178"/>
      <c r="T113" s="178"/>
      <c r="U113" s="178"/>
      <c r="V113" s="178"/>
      <c r="W113" s="178"/>
      <c r="X113" s="178"/>
      <c r="Y113" s="178"/>
      <c r="Z113" s="178"/>
      <c r="AA113" s="178"/>
      <c r="AB113" s="178"/>
      <c r="AC113" s="178"/>
      <c r="AD113" s="178"/>
      <c r="AE113" s="178"/>
    </row>
    <row r="114" spans="4:31" ht="12.75" customHeight="1">
      <c r="D114" s="178"/>
      <c r="E114" s="178"/>
      <c r="F114" s="178"/>
      <c r="G114" s="178"/>
      <c r="H114" s="178"/>
      <c r="I114" s="178"/>
      <c r="J114" s="178"/>
      <c r="K114" s="178"/>
      <c r="L114" s="178"/>
      <c r="M114" s="178"/>
      <c r="N114" s="178"/>
      <c r="O114" s="178"/>
      <c r="P114" s="178"/>
      <c r="Q114" s="178"/>
      <c r="R114" s="178"/>
      <c r="S114" s="178"/>
      <c r="T114" s="178"/>
      <c r="U114" s="178"/>
      <c r="V114" s="178"/>
      <c r="W114" s="178"/>
      <c r="X114" s="178"/>
      <c r="Y114" s="178"/>
      <c r="Z114" s="178"/>
      <c r="AA114" s="178"/>
      <c r="AB114" s="178"/>
      <c r="AC114" s="178"/>
      <c r="AD114" s="178"/>
      <c r="AE114" s="178"/>
    </row>
    <row r="115" spans="4:31" ht="12.75" customHeight="1">
      <c r="D115" s="178"/>
      <c r="E115" s="178"/>
      <c r="F115" s="178"/>
      <c r="G115" s="178"/>
      <c r="H115" s="178"/>
      <c r="I115" s="178"/>
      <c r="J115" s="178"/>
      <c r="K115" s="178"/>
      <c r="L115" s="178"/>
      <c r="M115" s="178"/>
      <c r="N115" s="178"/>
      <c r="O115" s="178"/>
      <c r="P115" s="178"/>
      <c r="Q115" s="178"/>
      <c r="R115" s="178"/>
      <c r="S115" s="178"/>
      <c r="T115" s="178"/>
      <c r="U115" s="178"/>
      <c r="V115" s="178"/>
      <c r="W115" s="178"/>
      <c r="X115" s="178"/>
      <c r="Y115" s="178"/>
      <c r="Z115" s="178"/>
      <c r="AA115" s="178"/>
      <c r="AB115" s="178"/>
      <c r="AC115" s="178"/>
      <c r="AD115" s="178"/>
      <c r="AE115" s="178"/>
    </row>
    <row r="116" spans="4:31" ht="12.75" customHeight="1">
      <c r="D116" s="178"/>
      <c r="E116" s="178"/>
      <c r="F116" s="178"/>
      <c r="G116" s="178"/>
      <c r="H116" s="178"/>
      <c r="I116" s="178"/>
      <c r="J116" s="178"/>
      <c r="K116" s="178"/>
      <c r="L116" s="178"/>
      <c r="M116" s="178"/>
      <c r="N116" s="178"/>
      <c r="O116" s="178"/>
      <c r="P116" s="178"/>
      <c r="Q116" s="178"/>
      <c r="R116" s="178"/>
      <c r="S116" s="178"/>
      <c r="T116" s="178"/>
      <c r="U116" s="178"/>
      <c r="V116" s="178"/>
      <c r="W116" s="178"/>
      <c r="X116" s="178"/>
      <c r="Y116" s="178"/>
      <c r="Z116" s="178"/>
      <c r="AA116" s="178"/>
      <c r="AB116" s="178"/>
      <c r="AC116" s="178"/>
      <c r="AD116" s="178"/>
      <c r="AE116" s="178"/>
    </row>
    <row r="117" spans="4:31" ht="12.75" customHeight="1">
      <c r="D117" s="178"/>
      <c r="E117" s="178"/>
      <c r="F117" s="178"/>
      <c r="G117" s="178"/>
      <c r="H117" s="178"/>
      <c r="I117" s="178"/>
      <c r="J117" s="178"/>
      <c r="K117" s="178"/>
      <c r="L117" s="178"/>
      <c r="M117" s="178"/>
      <c r="N117" s="178"/>
      <c r="O117" s="178"/>
      <c r="P117" s="178"/>
      <c r="Q117" s="178"/>
      <c r="R117" s="178"/>
      <c r="S117" s="178"/>
      <c r="T117" s="178"/>
      <c r="U117" s="178"/>
      <c r="V117" s="178"/>
      <c r="W117" s="178"/>
      <c r="X117" s="178"/>
      <c r="Y117" s="178"/>
      <c r="Z117" s="178"/>
      <c r="AA117" s="178"/>
      <c r="AB117" s="178"/>
      <c r="AC117" s="178"/>
      <c r="AD117" s="178"/>
      <c r="AE117" s="178"/>
    </row>
    <row r="118" spans="4:31" ht="12.75" customHeight="1">
      <c r="D118" s="178"/>
      <c r="E118" s="178"/>
      <c r="F118" s="178"/>
      <c r="G118" s="178"/>
      <c r="H118" s="178"/>
      <c r="I118" s="178"/>
      <c r="J118" s="178"/>
      <c r="K118" s="178"/>
      <c r="L118" s="178"/>
      <c r="M118" s="178"/>
      <c r="N118" s="178"/>
      <c r="O118" s="178"/>
      <c r="P118" s="178"/>
      <c r="Q118" s="178"/>
      <c r="R118" s="178"/>
      <c r="S118" s="178"/>
      <c r="T118" s="178"/>
      <c r="U118" s="178"/>
      <c r="V118" s="178"/>
      <c r="W118" s="178"/>
      <c r="X118" s="178"/>
      <c r="Y118" s="178"/>
      <c r="Z118" s="178"/>
      <c r="AA118" s="178"/>
      <c r="AB118" s="178"/>
      <c r="AC118" s="178"/>
      <c r="AD118" s="178"/>
      <c r="AE118" s="178"/>
    </row>
    <row r="119" spans="4:31" ht="12.75" customHeight="1">
      <c r="D119" s="178"/>
      <c r="E119" s="178"/>
      <c r="F119" s="178"/>
      <c r="G119" s="178"/>
      <c r="H119" s="178"/>
      <c r="I119" s="178"/>
      <c r="J119" s="178"/>
      <c r="K119" s="178"/>
      <c r="L119" s="178"/>
      <c r="M119" s="178"/>
      <c r="N119" s="178"/>
      <c r="O119" s="178"/>
      <c r="P119" s="178"/>
      <c r="Q119" s="178"/>
      <c r="R119" s="178"/>
      <c r="S119" s="178"/>
      <c r="T119" s="178"/>
      <c r="U119" s="178"/>
      <c r="V119" s="178"/>
      <c r="W119" s="178"/>
      <c r="X119" s="178"/>
      <c r="Y119" s="178"/>
      <c r="Z119" s="178"/>
      <c r="AA119" s="178"/>
      <c r="AB119" s="178"/>
      <c r="AC119" s="178"/>
      <c r="AD119" s="178"/>
      <c r="AE119" s="178"/>
    </row>
    <row r="120" spans="4:31" ht="12.75" customHeight="1">
      <c r="D120" s="178"/>
      <c r="E120" s="178"/>
      <c r="F120" s="178"/>
      <c r="G120" s="178"/>
      <c r="H120" s="178"/>
      <c r="I120" s="178"/>
      <c r="J120" s="178"/>
      <c r="K120" s="178"/>
      <c r="L120" s="178"/>
      <c r="M120" s="178"/>
      <c r="N120" s="178"/>
      <c r="O120" s="178"/>
      <c r="P120" s="178"/>
      <c r="Q120" s="178"/>
      <c r="R120" s="178"/>
      <c r="S120" s="178"/>
      <c r="T120" s="178"/>
      <c r="U120" s="178"/>
      <c r="V120" s="178"/>
      <c r="W120" s="178"/>
      <c r="X120" s="178"/>
      <c r="Y120" s="178"/>
      <c r="Z120" s="178"/>
      <c r="AA120" s="178"/>
      <c r="AB120" s="178"/>
      <c r="AC120" s="178"/>
      <c r="AD120" s="178"/>
      <c r="AE120" s="178"/>
    </row>
    <row r="121" spans="4:31" ht="12.75" customHeight="1">
      <c r="D121" s="178"/>
      <c r="E121" s="178"/>
      <c r="F121" s="178"/>
      <c r="G121" s="178"/>
      <c r="H121" s="178"/>
      <c r="I121" s="178"/>
      <c r="J121" s="178"/>
      <c r="K121" s="178"/>
      <c r="L121" s="178"/>
      <c r="M121" s="178"/>
      <c r="N121" s="178"/>
      <c r="O121" s="178"/>
      <c r="P121" s="178"/>
      <c r="Q121" s="178"/>
      <c r="R121" s="178"/>
      <c r="S121" s="178"/>
      <c r="T121" s="178"/>
      <c r="U121" s="178"/>
      <c r="V121" s="178"/>
      <c r="W121" s="178"/>
      <c r="X121" s="178"/>
      <c r="Y121" s="178"/>
      <c r="Z121" s="178"/>
      <c r="AA121" s="178"/>
      <c r="AB121" s="178"/>
      <c r="AC121" s="178"/>
      <c r="AD121" s="178"/>
      <c r="AE121" s="178"/>
    </row>
    <row r="122" spans="4:31" ht="12.75" customHeight="1">
      <c r="D122" s="178"/>
      <c r="E122" s="178"/>
      <c r="F122" s="178"/>
      <c r="G122" s="178"/>
      <c r="H122" s="178"/>
      <c r="I122" s="178"/>
      <c r="J122" s="178"/>
      <c r="K122" s="178"/>
      <c r="L122" s="178"/>
      <c r="M122" s="178"/>
      <c r="N122" s="178"/>
      <c r="O122" s="178"/>
      <c r="P122" s="178"/>
      <c r="Q122" s="178"/>
      <c r="R122" s="178"/>
      <c r="S122" s="178"/>
      <c r="T122" s="178"/>
      <c r="U122" s="178"/>
      <c r="V122" s="178"/>
      <c r="W122" s="178"/>
      <c r="X122" s="178"/>
      <c r="Y122" s="178"/>
      <c r="Z122" s="178"/>
      <c r="AA122" s="178"/>
      <c r="AB122" s="178"/>
      <c r="AC122" s="178"/>
      <c r="AD122" s="178"/>
      <c r="AE122" s="178"/>
    </row>
    <row r="123" spans="4:31" ht="12.75" customHeight="1">
      <c r="D123" s="178"/>
      <c r="E123" s="178"/>
      <c r="F123" s="178"/>
      <c r="G123" s="178"/>
      <c r="H123" s="178"/>
      <c r="I123" s="178"/>
      <c r="J123" s="178"/>
      <c r="K123" s="178"/>
      <c r="L123" s="178"/>
      <c r="M123" s="178"/>
      <c r="N123" s="178"/>
      <c r="O123" s="178"/>
      <c r="P123" s="178"/>
      <c r="Q123" s="178"/>
      <c r="R123" s="178"/>
      <c r="S123" s="178"/>
      <c r="T123" s="178"/>
      <c r="U123" s="178"/>
      <c r="V123" s="178"/>
      <c r="W123" s="178"/>
      <c r="X123" s="178"/>
      <c r="Y123" s="178"/>
      <c r="Z123" s="178"/>
      <c r="AA123" s="178"/>
      <c r="AB123" s="178"/>
      <c r="AC123" s="178"/>
      <c r="AD123" s="178"/>
      <c r="AE123" s="178"/>
    </row>
    <row r="124" spans="4:31" ht="12.75" customHeight="1">
      <c r="D124" s="178"/>
      <c r="E124" s="178"/>
      <c r="F124" s="178"/>
      <c r="G124" s="178"/>
      <c r="H124" s="178"/>
      <c r="I124" s="178"/>
      <c r="J124" s="178"/>
      <c r="K124" s="178"/>
      <c r="L124" s="178"/>
      <c r="M124" s="178"/>
      <c r="N124" s="178"/>
      <c r="O124" s="178"/>
      <c r="P124" s="178"/>
      <c r="Q124" s="178"/>
      <c r="R124" s="178"/>
      <c r="S124" s="178"/>
      <c r="T124" s="178"/>
      <c r="U124" s="178"/>
      <c r="V124" s="178"/>
      <c r="W124" s="178"/>
      <c r="X124" s="178"/>
      <c r="Y124" s="178"/>
      <c r="Z124" s="178"/>
      <c r="AA124" s="178"/>
      <c r="AB124" s="178"/>
      <c r="AC124" s="178"/>
      <c r="AD124" s="178"/>
      <c r="AE124" s="178"/>
    </row>
    <row r="125" spans="4:31" ht="12.75" customHeight="1">
      <c r="D125" s="178"/>
      <c r="E125" s="178"/>
      <c r="F125" s="178"/>
      <c r="G125" s="178"/>
      <c r="H125" s="178"/>
      <c r="I125" s="178"/>
      <c r="J125" s="178"/>
      <c r="K125" s="178"/>
      <c r="L125" s="178"/>
      <c r="M125" s="178"/>
      <c r="N125" s="178"/>
      <c r="O125" s="178"/>
      <c r="P125" s="178"/>
      <c r="Q125" s="178"/>
      <c r="R125" s="178"/>
      <c r="S125" s="178"/>
      <c r="T125" s="178"/>
      <c r="U125" s="178"/>
      <c r="V125" s="178"/>
      <c r="W125" s="178"/>
      <c r="X125" s="178"/>
      <c r="Y125" s="178"/>
      <c r="Z125" s="178"/>
      <c r="AA125" s="178"/>
      <c r="AB125" s="178"/>
      <c r="AC125" s="178"/>
      <c r="AD125" s="178"/>
      <c r="AE125" s="178"/>
    </row>
    <row r="126" spans="4:31" ht="12.75" customHeight="1">
      <c r="D126" s="178"/>
      <c r="E126" s="178"/>
      <c r="F126" s="178"/>
      <c r="G126" s="178"/>
      <c r="H126" s="178"/>
      <c r="I126" s="178"/>
      <c r="J126" s="178"/>
      <c r="K126" s="178"/>
      <c r="L126" s="178"/>
      <c r="M126" s="178"/>
      <c r="N126" s="178"/>
      <c r="O126" s="178"/>
      <c r="P126" s="178"/>
      <c r="Q126" s="178"/>
      <c r="R126" s="178"/>
      <c r="S126" s="178"/>
      <c r="T126" s="178"/>
      <c r="U126" s="178"/>
      <c r="V126" s="178"/>
      <c r="W126" s="178"/>
      <c r="X126" s="178"/>
      <c r="Y126" s="178"/>
      <c r="Z126" s="178"/>
      <c r="AA126" s="178"/>
      <c r="AB126" s="178"/>
      <c r="AC126" s="178"/>
      <c r="AD126" s="178"/>
      <c r="AE126" s="178"/>
    </row>
    <row r="127" spans="4:31" ht="12.75" customHeight="1">
      <c r="D127" s="178"/>
      <c r="E127" s="178"/>
      <c r="F127" s="178"/>
      <c r="G127" s="178"/>
      <c r="H127" s="178"/>
      <c r="I127" s="178"/>
      <c r="J127" s="178"/>
      <c r="K127" s="178"/>
      <c r="L127" s="178"/>
      <c r="M127" s="178"/>
      <c r="N127" s="178"/>
      <c r="O127" s="178"/>
      <c r="P127" s="178"/>
      <c r="Q127" s="178"/>
      <c r="R127" s="178"/>
      <c r="S127" s="178"/>
      <c r="T127" s="178"/>
      <c r="U127" s="178"/>
      <c r="V127" s="178"/>
      <c r="W127" s="178"/>
      <c r="X127" s="178"/>
      <c r="Y127" s="178"/>
      <c r="Z127" s="178"/>
      <c r="AA127" s="178"/>
      <c r="AB127" s="178"/>
      <c r="AC127" s="178"/>
      <c r="AD127" s="178"/>
      <c r="AE127" s="178"/>
    </row>
    <row r="128" spans="4:31" ht="12.75" customHeight="1">
      <c r="D128" s="178"/>
      <c r="E128" s="178"/>
      <c r="F128" s="178"/>
      <c r="G128" s="178"/>
      <c r="H128" s="178"/>
      <c r="I128" s="178"/>
      <c r="J128" s="178"/>
      <c r="K128" s="178"/>
      <c r="L128" s="178"/>
      <c r="M128" s="178"/>
      <c r="N128" s="178"/>
      <c r="O128" s="178"/>
      <c r="P128" s="178"/>
      <c r="Q128" s="178"/>
      <c r="R128" s="178"/>
      <c r="S128" s="178"/>
      <c r="T128" s="178"/>
      <c r="U128" s="178"/>
      <c r="V128" s="178"/>
      <c r="W128" s="178"/>
      <c r="X128" s="178"/>
      <c r="Y128" s="178"/>
      <c r="Z128" s="178"/>
      <c r="AA128" s="178"/>
      <c r="AB128" s="178"/>
      <c r="AC128" s="178"/>
      <c r="AD128" s="178"/>
      <c r="AE128" s="178"/>
    </row>
    <row r="129" spans="4:31" ht="12.75" customHeight="1">
      <c r="D129" s="178"/>
      <c r="E129" s="178"/>
      <c r="F129" s="178"/>
      <c r="G129" s="178"/>
      <c r="H129" s="178"/>
      <c r="I129" s="178"/>
      <c r="J129" s="178"/>
      <c r="K129" s="178"/>
      <c r="L129" s="178"/>
      <c r="M129" s="178"/>
      <c r="N129" s="178"/>
      <c r="O129" s="178"/>
      <c r="P129" s="178"/>
      <c r="Q129" s="178"/>
      <c r="R129" s="178"/>
      <c r="S129" s="178"/>
      <c r="T129" s="178"/>
      <c r="U129" s="178"/>
      <c r="V129" s="178"/>
      <c r="W129" s="178"/>
      <c r="X129" s="178"/>
      <c r="Y129" s="178"/>
      <c r="Z129" s="178"/>
      <c r="AA129" s="178"/>
      <c r="AB129" s="178"/>
      <c r="AC129" s="178"/>
      <c r="AD129" s="178"/>
      <c r="AE129" s="178"/>
    </row>
    <row r="130" spans="4:31" ht="12.75" customHeight="1">
      <c r="D130" s="178"/>
      <c r="E130" s="178"/>
      <c r="F130" s="178"/>
      <c r="G130" s="178"/>
      <c r="H130" s="178"/>
      <c r="I130" s="178"/>
      <c r="J130" s="178"/>
      <c r="K130" s="178"/>
      <c r="L130" s="178"/>
      <c r="M130" s="178"/>
      <c r="N130" s="178"/>
      <c r="O130" s="178"/>
      <c r="P130" s="178"/>
      <c r="Q130" s="178"/>
      <c r="R130" s="178"/>
      <c r="S130" s="178"/>
      <c r="T130" s="178"/>
      <c r="U130" s="178"/>
      <c r="V130" s="178"/>
      <c r="W130" s="178"/>
      <c r="X130" s="178"/>
      <c r="Y130" s="178"/>
      <c r="Z130" s="178"/>
      <c r="AA130" s="178"/>
      <c r="AB130" s="178"/>
      <c r="AC130" s="178"/>
      <c r="AD130" s="178"/>
      <c r="AE130" s="178"/>
    </row>
    <row r="131" spans="4:31" ht="12.75" customHeight="1">
      <c r="D131" s="178"/>
      <c r="E131" s="178"/>
      <c r="F131" s="178"/>
      <c r="G131" s="178"/>
      <c r="H131" s="178"/>
      <c r="I131" s="178"/>
      <c r="J131" s="178"/>
      <c r="K131" s="178"/>
      <c r="L131" s="178"/>
      <c r="M131" s="178"/>
      <c r="N131" s="178"/>
      <c r="O131" s="178"/>
      <c r="P131" s="178"/>
      <c r="Q131" s="178"/>
      <c r="R131" s="178"/>
      <c r="S131" s="178"/>
      <c r="T131" s="178"/>
      <c r="U131" s="178"/>
      <c r="V131" s="178"/>
      <c r="W131" s="178"/>
      <c r="X131" s="178"/>
      <c r="Y131" s="178"/>
      <c r="Z131" s="178"/>
      <c r="AA131" s="178"/>
      <c r="AB131" s="178"/>
      <c r="AC131" s="178"/>
      <c r="AD131" s="178"/>
      <c r="AE131" s="178"/>
    </row>
    <row r="132" spans="4:31" ht="12.75" customHeight="1">
      <c r="D132" s="178"/>
      <c r="E132" s="178"/>
      <c r="F132" s="178"/>
      <c r="G132" s="178"/>
      <c r="H132" s="178"/>
      <c r="I132" s="178"/>
      <c r="J132" s="178"/>
      <c r="K132" s="178"/>
      <c r="L132" s="178"/>
      <c r="M132" s="178"/>
      <c r="N132" s="178"/>
      <c r="O132" s="178"/>
      <c r="P132" s="178"/>
      <c r="Q132" s="178"/>
      <c r="R132" s="178"/>
      <c r="S132" s="178"/>
      <c r="T132" s="178"/>
      <c r="U132" s="178"/>
      <c r="V132" s="178"/>
      <c r="W132" s="178"/>
      <c r="X132" s="178"/>
      <c r="Y132" s="178"/>
      <c r="Z132" s="178"/>
      <c r="AA132" s="178"/>
      <c r="AB132" s="178"/>
      <c r="AC132" s="178"/>
      <c r="AD132" s="178"/>
      <c r="AE132" s="178"/>
    </row>
    <row r="133" spans="4:31" ht="12.75" customHeight="1">
      <c r="D133" s="178"/>
      <c r="E133" s="178"/>
      <c r="F133" s="178"/>
      <c r="G133" s="178"/>
      <c r="H133" s="178"/>
      <c r="I133" s="178"/>
      <c r="J133" s="178"/>
      <c r="K133" s="178"/>
      <c r="L133" s="178"/>
      <c r="M133" s="178"/>
      <c r="N133" s="178"/>
      <c r="O133" s="178"/>
      <c r="P133" s="178"/>
      <c r="Q133" s="178"/>
      <c r="R133" s="178"/>
      <c r="S133" s="178"/>
      <c r="T133" s="178"/>
      <c r="U133" s="178"/>
      <c r="V133" s="178"/>
      <c r="W133" s="178"/>
      <c r="X133" s="178"/>
      <c r="Y133" s="178"/>
      <c r="Z133" s="178"/>
      <c r="AA133" s="178"/>
      <c r="AB133" s="178"/>
      <c r="AC133" s="178"/>
      <c r="AD133" s="178"/>
      <c r="AE133" s="178"/>
    </row>
    <row r="134" spans="4:31" ht="12.75" customHeight="1">
      <c r="D134" s="178"/>
      <c r="E134" s="178"/>
      <c r="F134" s="178"/>
      <c r="G134" s="178"/>
      <c r="H134" s="178"/>
      <c r="I134" s="178"/>
      <c r="J134" s="178"/>
      <c r="K134" s="178"/>
      <c r="L134" s="178"/>
      <c r="M134" s="178"/>
      <c r="N134" s="178"/>
      <c r="O134" s="178"/>
      <c r="P134" s="178"/>
      <c r="Q134" s="178"/>
      <c r="R134" s="178"/>
      <c r="S134" s="178"/>
      <c r="T134" s="178"/>
      <c r="U134" s="178"/>
      <c r="V134" s="178"/>
      <c r="W134" s="178"/>
      <c r="X134" s="178"/>
      <c r="Y134" s="178"/>
      <c r="Z134" s="178"/>
      <c r="AA134" s="178"/>
      <c r="AB134" s="178"/>
      <c r="AC134" s="178"/>
      <c r="AD134" s="178"/>
      <c r="AE134" s="178"/>
    </row>
    <row r="135" spans="4:31" ht="12.75" customHeight="1">
      <c r="D135" s="178"/>
      <c r="E135" s="178"/>
      <c r="F135" s="178"/>
      <c r="G135" s="178"/>
      <c r="H135" s="178"/>
      <c r="I135" s="178"/>
      <c r="J135" s="178"/>
      <c r="K135" s="178"/>
      <c r="L135" s="178"/>
      <c r="M135" s="178"/>
      <c r="N135" s="178"/>
      <c r="O135" s="178"/>
      <c r="P135" s="178"/>
      <c r="Q135" s="178"/>
      <c r="R135" s="178"/>
      <c r="S135" s="178"/>
      <c r="T135" s="178"/>
      <c r="U135" s="178"/>
      <c r="V135" s="178"/>
      <c r="W135" s="178"/>
      <c r="X135" s="178"/>
      <c r="Y135" s="178"/>
      <c r="Z135" s="178"/>
      <c r="AA135" s="178"/>
      <c r="AB135" s="178"/>
      <c r="AC135" s="178"/>
      <c r="AD135" s="178"/>
      <c r="AE135" s="178"/>
    </row>
    <row r="136" spans="4:31" ht="12.75" customHeight="1">
      <c r="D136" s="178"/>
      <c r="E136" s="178"/>
      <c r="F136" s="178"/>
      <c r="G136" s="178"/>
      <c r="H136" s="178"/>
      <c r="I136" s="178"/>
      <c r="J136" s="178"/>
      <c r="K136" s="178"/>
      <c r="L136" s="178"/>
      <c r="M136" s="178"/>
      <c r="N136" s="178"/>
      <c r="O136" s="178"/>
      <c r="P136" s="178"/>
      <c r="Q136" s="178"/>
      <c r="R136" s="178"/>
      <c r="S136" s="178"/>
      <c r="T136" s="178"/>
      <c r="U136" s="178"/>
      <c r="V136" s="178"/>
      <c r="W136" s="178"/>
      <c r="X136" s="178"/>
      <c r="Y136" s="178"/>
      <c r="Z136" s="178"/>
      <c r="AA136" s="178"/>
      <c r="AB136" s="178"/>
      <c r="AC136" s="178"/>
      <c r="AD136" s="178"/>
      <c r="AE136" s="178"/>
    </row>
    <row r="137" spans="4:31" ht="12.75" customHeight="1">
      <c r="D137" s="178"/>
      <c r="E137" s="178"/>
      <c r="F137" s="178"/>
      <c r="G137" s="178"/>
      <c r="H137" s="178"/>
      <c r="I137" s="178"/>
      <c r="J137" s="178"/>
      <c r="K137" s="178"/>
      <c r="L137" s="178"/>
      <c r="M137" s="178"/>
      <c r="N137" s="178"/>
      <c r="O137" s="178"/>
      <c r="P137" s="178"/>
      <c r="Q137" s="178"/>
      <c r="R137" s="178"/>
      <c r="S137" s="178"/>
      <c r="T137" s="178"/>
      <c r="U137" s="178"/>
      <c r="V137" s="178"/>
      <c r="W137" s="178"/>
      <c r="X137" s="178"/>
      <c r="Y137" s="178"/>
      <c r="Z137" s="178"/>
      <c r="AA137" s="178"/>
      <c r="AB137" s="178"/>
      <c r="AC137" s="178"/>
      <c r="AD137" s="178"/>
      <c r="AE137" s="178"/>
    </row>
    <row r="138" spans="4:31" ht="12.75" customHeight="1">
      <c r="D138" s="178"/>
      <c r="E138" s="178"/>
      <c r="F138" s="178"/>
      <c r="G138" s="178"/>
      <c r="H138" s="178"/>
      <c r="I138" s="178"/>
      <c r="J138" s="178"/>
      <c r="K138" s="178"/>
      <c r="L138" s="178"/>
      <c r="M138" s="178"/>
      <c r="N138" s="178"/>
      <c r="O138" s="178"/>
      <c r="P138" s="178"/>
      <c r="Q138" s="178"/>
      <c r="R138" s="178"/>
      <c r="S138" s="178"/>
      <c r="T138" s="178"/>
      <c r="U138" s="178"/>
      <c r="V138" s="178"/>
      <c r="W138" s="178"/>
      <c r="X138" s="178"/>
      <c r="Y138" s="178"/>
      <c r="Z138" s="178"/>
      <c r="AA138" s="178"/>
      <c r="AB138" s="178"/>
      <c r="AC138" s="178"/>
      <c r="AD138" s="178"/>
      <c r="AE138" s="178"/>
    </row>
    <row r="139" spans="4:31" ht="12.75" customHeight="1">
      <c r="D139" s="178"/>
      <c r="E139" s="178"/>
      <c r="F139" s="178"/>
      <c r="G139" s="178"/>
      <c r="H139" s="178"/>
      <c r="I139" s="178"/>
      <c r="J139" s="178"/>
      <c r="K139" s="178"/>
      <c r="L139" s="178"/>
      <c r="M139" s="178"/>
      <c r="N139" s="178"/>
      <c r="O139" s="178"/>
      <c r="P139" s="178"/>
      <c r="Q139" s="178"/>
      <c r="R139" s="178"/>
      <c r="S139" s="178"/>
      <c r="T139" s="178"/>
      <c r="U139" s="178"/>
      <c r="V139" s="178"/>
      <c r="W139" s="178"/>
      <c r="X139" s="178"/>
      <c r="Y139" s="178"/>
      <c r="Z139" s="178"/>
      <c r="AA139" s="178"/>
      <c r="AB139" s="178"/>
      <c r="AC139" s="178"/>
      <c r="AD139" s="178"/>
      <c r="AE139" s="178"/>
    </row>
    <row r="140" spans="4:31" ht="12.75" customHeight="1">
      <c r="D140" s="178"/>
      <c r="E140" s="178"/>
      <c r="F140" s="178"/>
      <c r="G140" s="178"/>
      <c r="H140" s="178"/>
      <c r="I140" s="178"/>
      <c r="J140" s="178"/>
      <c r="K140" s="178"/>
      <c r="L140" s="178"/>
      <c r="M140" s="178"/>
      <c r="N140" s="178"/>
      <c r="O140" s="178"/>
      <c r="P140" s="178"/>
      <c r="Q140" s="178"/>
      <c r="R140" s="178"/>
      <c r="S140" s="178"/>
      <c r="T140" s="178"/>
      <c r="U140" s="178"/>
      <c r="V140" s="178"/>
      <c r="W140" s="178"/>
      <c r="X140" s="178"/>
      <c r="Y140" s="178"/>
      <c r="Z140" s="178"/>
      <c r="AA140" s="178"/>
      <c r="AB140" s="178"/>
      <c r="AC140" s="178"/>
      <c r="AD140" s="178"/>
      <c r="AE140" s="178"/>
    </row>
    <row r="141" spans="4:31" ht="12.75" customHeight="1">
      <c r="D141" s="178"/>
      <c r="E141" s="178"/>
      <c r="F141" s="178"/>
      <c r="G141" s="178"/>
      <c r="H141" s="178"/>
      <c r="I141" s="178"/>
      <c r="J141" s="178"/>
      <c r="K141" s="178"/>
      <c r="L141" s="178"/>
      <c r="M141" s="178"/>
      <c r="N141" s="178"/>
      <c r="O141" s="178"/>
      <c r="P141" s="178"/>
      <c r="Q141" s="178"/>
      <c r="R141" s="178"/>
      <c r="S141" s="178"/>
      <c r="T141" s="178"/>
      <c r="U141" s="178"/>
      <c r="V141" s="178"/>
      <c r="W141" s="178"/>
      <c r="X141" s="178"/>
      <c r="Y141" s="178"/>
      <c r="Z141" s="178"/>
      <c r="AA141" s="178"/>
      <c r="AB141" s="178"/>
      <c r="AC141" s="178"/>
      <c r="AD141" s="178"/>
      <c r="AE141" s="178"/>
    </row>
    <row r="142" spans="4:31" ht="12.75" customHeight="1">
      <c r="D142" s="178"/>
      <c r="E142" s="178"/>
      <c r="F142" s="178"/>
      <c r="G142" s="178"/>
      <c r="H142" s="178"/>
      <c r="I142" s="178"/>
      <c r="J142" s="178"/>
      <c r="K142" s="178"/>
      <c r="L142" s="178"/>
      <c r="M142" s="178"/>
      <c r="N142" s="178"/>
      <c r="O142" s="178"/>
      <c r="P142" s="178"/>
      <c r="Q142" s="178"/>
      <c r="R142" s="178"/>
      <c r="S142" s="178"/>
      <c r="T142" s="178"/>
      <c r="U142" s="178"/>
      <c r="V142" s="178"/>
      <c r="W142" s="178"/>
      <c r="X142" s="178"/>
      <c r="Y142" s="178"/>
      <c r="Z142" s="178"/>
      <c r="AA142" s="178"/>
      <c r="AB142" s="178"/>
      <c r="AC142" s="178"/>
      <c r="AD142" s="178"/>
      <c r="AE142" s="178"/>
    </row>
    <row r="143" spans="4:31" ht="12.75" customHeight="1">
      <c r="D143" s="178"/>
      <c r="E143" s="178"/>
      <c r="F143" s="178"/>
      <c r="G143" s="178"/>
      <c r="H143" s="178"/>
      <c r="I143" s="178"/>
      <c r="J143" s="178"/>
      <c r="K143" s="178"/>
      <c r="L143" s="178"/>
      <c r="M143" s="178"/>
      <c r="N143" s="178"/>
      <c r="O143" s="178"/>
      <c r="P143" s="178"/>
      <c r="Q143" s="178"/>
      <c r="R143" s="178"/>
      <c r="S143" s="178"/>
      <c r="T143" s="178"/>
      <c r="U143" s="178"/>
      <c r="V143" s="178"/>
      <c r="W143" s="178"/>
      <c r="X143" s="178"/>
      <c r="Y143" s="178"/>
      <c r="Z143" s="178"/>
      <c r="AA143" s="178"/>
      <c r="AB143" s="178"/>
      <c r="AC143" s="178"/>
      <c r="AD143" s="178"/>
      <c r="AE143" s="178"/>
    </row>
    <row r="144" spans="4:31" ht="12.75" customHeight="1">
      <c r="D144" s="178"/>
      <c r="E144" s="178"/>
      <c r="F144" s="178"/>
      <c r="G144" s="178"/>
      <c r="H144" s="178"/>
      <c r="I144" s="178"/>
      <c r="J144" s="178"/>
      <c r="K144" s="178"/>
      <c r="L144" s="178"/>
      <c r="M144" s="178"/>
      <c r="N144" s="178"/>
      <c r="O144" s="178"/>
      <c r="P144" s="178"/>
      <c r="Q144" s="178"/>
      <c r="R144" s="178"/>
      <c r="S144" s="178"/>
      <c r="T144" s="178"/>
      <c r="U144" s="178"/>
      <c r="V144" s="178"/>
      <c r="W144" s="178"/>
      <c r="X144" s="178"/>
      <c r="Y144" s="178"/>
      <c r="Z144" s="178"/>
      <c r="AA144" s="178"/>
      <c r="AB144" s="178"/>
      <c r="AC144" s="178"/>
      <c r="AD144" s="178"/>
      <c r="AE144" s="178"/>
    </row>
    <row r="145" spans="4:31" ht="12.75" customHeight="1">
      <c r="D145" s="178"/>
      <c r="E145" s="178"/>
      <c r="F145" s="178"/>
      <c r="G145" s="178"/>
      <c r="H145" s="178"/>
      <c r="I145" s="178"/>
      <c r="J145" s="178"/>
      <c r="K145" s="178"/>
      <c r="L145" s="178"/>
      <c r="M145" s="178"/>
      <c r="N145" s="178"/>
      <c r="O145" s="178"/>
      <c r="P145" s="178"/>
      <c r="Q145" s="178"/>
      <c r="R145" s="178"/>
      <c r="S145" s="178"/>
      <c r="T145" s="178"/>
      <c r="U145" s="178"/>
      <c r="V145" s="178"/>
      <c r="W145" s="178"/>
      <c r="X145" s="178"/>
      <c r="Y145" s="178"/>
      <c r="Z145" s="178"/>
      <c r="AA145" s="178"/>
      <c r="AB145" s="178"/>
      <c r="AC145" s="178"/>
      <c r="AD145" s="178"/>
      <c r="AE145" s="178"/>
    </row>
    <row r="146" spans="4:31" ht="12.75" customHeight="1">
      <c r="D146" s="178"/>
      <c r="E146" s="178"/>
      <c r="F146" s="178"/>
      <c r="G146" s="178"/>
      <c r="H146" s="178"/>
      <c r="I146" s="178"/>
      <c r="J146" s="178"/>
      <c r="K146" s="178"/>
      <c r="L146" s="178"/>
      <c r="M146" s="178"/>
      <c r="N146" s="178"/>
      <c r="O146" s="178"/>
      <c r="P146" s="178"/>
      <c r="Q146" s="178"/>
      <c r="R146" s="178"/>
      <c r="S146" s="178"/>
      <c r="T146" s="178"/>
      <c r="U146" s="178"/>
      <c r="V146" s="178"/>
      <c r="W146" s="178"/>
      <c r="X146" s="178"/>
      <c r="Y146" s="178"/>
      <c r="Z146" s="178"/>
      <c r="AA146" s="178"/>
      <c r="AB146" s="178"/>
      <c r="AC146" s="178"/>
      <c r="AD146" s="178"/>
      <c r="AE146" s="178"/>
    </row>
    <row r="147" spans="4:31" ht="12.75" customHeight="1">
      <c r="D147" s="178"/>
      <c r="E147" s="178"/>
      <c r="F147" s="178"/>
      <c r="G147" s="178"/>
      <c r="H147" s="178"/>
      <c r="I147" s="178"/>
      <c r="J147" s="178"/>
      <c r="K147" s="178"/>
      <c r="L147" s="178"/>
      <c r="M147" s="178"/>
      <c r="N147" s="178"/>
      <c r="O147" s="178"/>
      <c r="P147" s="178"/>
      <c r="Q147" s="178"/>
      <c r="R147" s="178"/>
      <c r="S147" s="178"/>
      <c r="T147" s="178"/>
      <c r="U147" s="178"/>
      <c r="V147" s="178"/>
      <c r="W147" s="178"/>
      <c r="X147" s="178"/>
      <c r="Y147" s="178"/>
      <c r="Z147" s="178"/>
      <c r="AA147" s="178"/>
      <c r="AB147" s="178"/>
      <c r="AC147" s="178"/>
      <c r="AD147" s="178"/>
      <c r="AE147" s="178"/>
    </row>
    <row r="148" spans="4:31" ht="12.75" customHeight="1">
      <c r="D148" s="178"/>
      <c r="E148" s="178"/>
      <c r="F148" s="178"/>
      <c r="G148" s="178"/>
      <c r="H148" s="178"/>
      <c r="I148" s="178"/>
      <c r="J148" s="178"/>
      <c r="K148" s="178"/>
      <c r="L148" s="178"/>
      <c r="M148" s="178"/>
      <c r="N148" s="178"/>
      <c r="O148" s="178"/>
      <c r="P148" s="178"/>
      <c r="Q148" s="178"/>
      <c r="R148" s="178"/>
      <c r="S148" s="178"/>
      <c r="T148" s="178"/>
      <c r="U148" s="178"/>
      <c r="V148" s="178"/>
      <c r="W148" s="178"/>
      <c r="X148" s="178"/>
      <c r="Y148" s="178"/>
      <c r="Z148" s="178"/>
      <c r="AA148" s="178"/>
      <c r="AB148" s="178"/>
      <c r="AC148" s="178"/>
      <c r="AD148" s="178"/>
      <c r="AE148" s="178"/>
    </row>
    <row r="149" spans="4:31" ht="12.75" customHeight="1">
      <c r="D149" s="178"/>
      <c r="E149" s="178"/>
      <c r="F149" s="178"/>
      <c r="G149" s="178"/>
      <c r="H149" s="178"/>
      <c r="I149" s="178"/>
      <c r="J149" s="178"/>
      <c r="K149" s="178"/>
      <c r="L149" s="178"/>
      <c r="M149" s="178"/>
      <c r="N149" s="178"/>
      <c r="O149" s="178"/>
      <c r="P149" s="178"/>
      <c r="Q149" s="178"/>
      <c r="R149" s="178"/>
      <c r="S149" s="178"/>
      <c r="T149" s="178"/>
      <c r="U149" s="178"/>
      <c r="V149" s="178"/>
      <c r="W149" s="178"/>
      <c r="X149" s="178"/>
      <c r="Y149" s="178"/>
      <c r="Z149" s="178"/>
      <c r="AA149" s="178"/>
      <c r="AB149" s="178"/>
      <c r="AC149" s="178"/>
      <c r="AD149" s="178"/>
      <c r="AE149" s="178"/>
    </row>
    <row r="150" spans="4:31" ht="12.75" customHeight="1">
      <c r="D150" s="178"/>
      <c r="E150" s="178"/>
      <c r="F150" s="178"/>
      <c r="G150" s="178"/>
      <c r="H150" s="178"/>
      <c r="I150" s="178"/>
      <c r="J150" s="178"/>
      <c r="K150" s="178"/>
      <c r="L150" s="178"/>
      <c r="M150" s="178"/>
      <c r="N150" s="178"/>
      <c r="O150" s="178"/>
      <c r="P150" s="178"/>
      <c r="Q150" s="178"/>
      <c r="R150" s="178"/>
      <c r="S150" s="178"/>
      <c r="T150" s="178"/>
      <c r="U150" s="178"/>
      <c r="V150" s="178"/>
      <c r="W150" s="178"/>
      <c r="X150" s="178"/>
      <c r="Y150" s="178"/>
      <c r="Z150" s="178"/>
      <c r="AA150" s="178"/>
      <c r="AB150" s="178"/>
      <c r="AC150" s="178"/>
      <c r="AD150" s="178"/>
      <c r="AE150" s="178"/>
    </row>
    <row r="151" spans="4:31" ht="12.75" customHeight="1">
      <c r="D151" s="178"/>
      <c r="E151" s="178"/>
      <c r="F151" s="178"/>
      <c r="G151" s="178"/>
      <c r="H151" s="178"/>
      <c r="I151" s="178"/>
      <c r="J151" s="178"/>
      <c r="K151" s="178"/>
      <c r="L151" s="178"/>
      <c r="M151" s="178"/>
      <c r="N151" s="178"/>
      <c r="O151" s="178"/>
      <c r="P151" s="178"/>
      <c r="Q151" s="178"/>
      <c r="R151" s="178"/>
      <c r="S151" s="178"/>
      <c r="T151" s="178"/>
      <c r="U151" s="178"/>
      <c r="V151" s="178"/>
      <c r="W151" s="178"/>
      <c r="X151" s="178"/>
      <c r="Y151" s="178"/>
      <c r="Z151" s="178"/>
      <c r="AA151" s="178"/>
      <c r="AB151" s="178"/>
      <c r="AC151" s="178"/>
      <c r="AD151" s="178"/>
      <c r="AE151" s="178"/>
    </row>
    <row r="152" spans="4:31" ht="12.75" customHeight="1">
      <c r="D152" s="178"/>
      <c r="E152" s="178"/>
      <c r="F152" s="178"/>
      <c r="G152" s="178"/>
      <c r="H152" s="178"/>
      <c r="I152" s="178"/>
      <c r="J152" s="178"/>
      <c r="K152" s="178"/>
      <c r="L152" s="178"/>
      <c r="M152" s="178"/>
      <c r="N152" s="178"/>
      <c r="O152" s="178"/>
      <c r="P152" s="178"/>
      <c r="Q152" s="178"/>
      <c r="R152" s="178"/>
      <c r="S152" s="178"/>
      <c r="T152" s="178"/>
      <c r="U152" s="178"/>
      <c r="V152" s="178"/>
      <c r="W152" s="178"/>
      <c r="X152" s="178"/>
      <c r="Y152" s="178"/>
      <c r="Z152" s="178"/>
      <c r="AA152" s="178"/>
      <c r="AB152" s="178"/>
      <c r="AC152" s="178"/>
      <c r="AD152" s="178"/>
      <c r="AE152" s="178"/>
    </row>
    <row r="153" spans="4:31" ht="12.75" customHeight="1">
      <c r="D153" s="178"/>
      <c r="E153" s="178"/>
      <c r="F153" s="178"/>
      <c r="G153" s="178"/>
      <c r="H153" s="178"/>
      <c r="I153" s="178"/>
      <c r="J153" s="178"/>
      <c r="K153" s="178"/>
      <c r="L153" s="178"/>
      <c r="M153" s="178"/>
      <c r="N153" s="178"/>
      <c r="O153" s="178"/>
      <c r="P153" s="178"/>
      <c r="Q153" s="178"/>
      <c r="R153" s="178"/>
      <c r="S153" s="178"/>
      <c r="T153" s="178"/>
      <c r="U153" s="178"/>
      <c r="V153" s="178"/>
      <c r="W153" s="178"/>
      <c r="X153" s="178"/>
      <c r="Y153" s="178"/>
      <c r="Z153" s="178"/>
      <c r="AA153" s="178"/>
      <c r="AB153" s="178"/>
      <c r="AC153" s="178"/>
      <c r="AD153" s="178"/>
      <c r="AE153" s="178"/>
    </row>
    <row r="154" spans="4:31" ht="12.75" customHeight="1">
      <c r="D154" s="178"/>
      <c r="E154" s="178"/>
      <c r="F154" s="178"/>
      <c r="G154" s="178"/>
      <c r="H154" s="178"/>
      <c r="I154" s="178"/>
      <c r="J154" s="178"/>
      <c r="K154" s="178"/>
      <c r="L154" s="178"/>
      <c r="M154" s="178"/>
      <c r="N154" s="178"/>
      <c r="O154" s="178"/>
      <c r="P154" s="178"/>
      <c r="Q154" s="178"/>
      <c r="R154" s="178"/>
      <c r="S154" s="178"/>
      <c r="T154" s="178"/>
      <c r="U154" s="178"/>
      <c r="V154" s="178"/>
      <c r="W154" s="178"/>
      <c r="X154" s="178"/>
      <c r="Y154" s="178"/>
      <c r="Z154" s="178"/>
      <c r="AA154" s="178"/>
      <c r="AB154" s="178"/>
      <c r="AC154" s="178"/>
      <c r="AD154" s="178"/>
      <c r="AE154" s="178"/>
    </row>
  </sheetData>
  <mergeCells count="88">
    <mergeCell ref="N12:O12"/>
    <mergeCell ref="O47:O48"/>
    <mergeCell ref="L47:L48"/>
    <mergeCell ref="F64:G65"/>
    <mergeCell ref="F58:G59"/>
    <mergeCell ref="F61:G62"/>
    <mergeCell ref="M16:O16"/>
    <mergeCell ref="D57:I57"/>
    <mergeCell ref="D60:H60"/>
    <mergeCell ref="D63:H63"/>
    <mergeCell ref="J16:L16"/>
    <mergeCell ref="J14:L14"/>
    <mergeCell ref="F14:H15"/>
    <mergeCell ref="N49:N50"/>
    <mergeCell ref="J15:L15"/>
    <mergeCell ref="M15:O15"/>
    <mergeCell ref="M47:M48"/>
    <mergeCell ref="M49:M50"/>
    <mergeCell ref="O49:O50"/>
    <mergeCell ref="F46:G47"/>
    <mergeCell ref="AA17:AB17"/>
    <mergeCell ref="V14:X14"/>
    <mergeCell ref="M14:O14"/>
    <mergeCell ref="S16:U16"/>
    <mergeCell ref="S14:U14"/>
    <mergeCell ref="V15:X15"/>
    <mergeCell ref="V16:X16"/>
    <mergeCell ref="Y16:AA16"/>
    <mergeCell ref="Y15:AA15"/>
    <mergeCell ref="Y14:AA14"/>
    <mergeCell ref="X8:X9"/>
    <mergeCell ref="R12:S12"/>
    <mergeCell ref="O8:O9"/>
    <mergeCell ref="P8:P9"/>
    <mergeCell ref="Q8:Q9"/>
    <mergeCell ref="R8:R9"/>
    <mergeCell ref="T12:U12"/>
    <mergeCell ref="X12:Y12"/>
    <mergeCell ref="P12:Q12"/>
    <mergeCell ref="W8:W9"/>
    <mergeCell ref="Z8:Z9"/>
    <mergeCell ref="AA8:AA9"/>
    <mergeCell ref="Y8:Y9"/>
    <mergeCell ref="Z11:AA11"/>
    <mergeCell ref="M8:M9"/>
    <mergeCell ref="U8:U9"/>
    <mergeCell ref="V8:V9"/>
    <mergeCell ref="L11:M11"/>
    <mergeCell ref="R11:S11"/>
    <mergeCell ref="S8:S9"/>
    <mergeCell ref="T8:T9"/>
    <mergeCell ref="N8:N9"/>
    <mergeCell ref="P11:Q11"/>
    <mergeCell ref="N11:O11"/>
    <mergeCell ref="F8:H9"/>
    <mergeCell ref="F11:H12"/>
    <mergeCell ref="V11:W11"/>
    <mergeCell ref="T11:U11"/>
    <mergeCell ref="K8:K9"/>
    <mergeCell ref="L8:L9"/>
    <mergeCell ref="L12:M12"/>
    <mergeCell ref="J12:K12"/>
    <mergeCell ref="J11:K11"/>
    <mergeCell ref="J8:J9"/>
    <mergeCell ref="P14:R14"/>
    <mergeCell ref="P15:R15"/>
    <mergeCell ref="S49:S50"/>
    <mergeCell ref="S15:U15"/>
    <mergeCell ref="T47:T48"/>
    <mergeCell ref="R47:R48"/>
    <mergeCell ref="S47:S48"/>
    <mergeCell ref="P16:R16"/>
    <mergeCell ref="R49:R50"/>
    <mergeCell ref="T49:T50"/>
    <mergeCell ref="V12:W12"/>
    <mergeCell ref="Z12:AA12"/>
    <mergeCell ref="X11:Y11"/>
    <mergeCell ref="L49:L50"/>
    <mergeCell ref="Q49:Q50"/>
    <mergeCell ref="G29:L30"/>
    <mergeCell ref="G32:K33"/>
    <mergeCell ref="G35:L36"/>
    <mergeCell ref="Q47:Q48"/>
    <mergeCell ref="N47:N48"/>
    <mergeCell ref="Y51:Z51"/>
    <mergeCell ref="AA51:AB51"/>
    <mergeCell ref="AB39:AC39"/>
    <mergeCell ref="Z39:AA39"/>
  </mergeCells>
  <conditionalFormatting sqref="D59 D62 D65">
    <cfRule type="cellIs" priority="1" dxfId="9" operator="equal" stopIfTrue="1">
      <formula>"C"</formula>
    </cfRule>
  </conditionalFormatting>
  <conditionalFormatting sqref="D63:H63">
    <cfRule type="expression" priority="2" dxfId="45" stopIfTrue="1">
      <formula>(D52=1)</formula>
    </cfRule>
  </conditionalFormatting>
  <conditionalFormatting sqref="E62">
    <cfRule type="expression" priority="3" dxfId="36" stopIfTrue="1">
      <formula>(E61/E62=A61)</formula>
    </cfRule>
    <cfRule type="expression" priority="4" dxfId="46" stopIfTrue="1">
      <formula>AND(E61/E62&lt;&gt;A61,E61&lt;&gt;"",E62&lt;&gt;"")</formula>
    </cfRule>
  </conditionalFormatting>
  <conditionalFormatting sqref="E61">
    <cfRule type="expression" priority="5" dxfId="36" stopIfTrue="1">
      <formula>(E61/E62=A61)</formula>
    </cfRule>
    <cfRule type="expression" priority="6" dxfId="46" stopIfTrue="1">
      <formula>AND((E61/E62&lt;&gt;A61),E61&lt;&gt;"",E62&lt;&gt;"")</formula>
    </cfRule>
  </conditionalFormatting>
  <conditionalFormatting sqref="E64">
    <cfRule type="expression" priority="7" dxfId="20" stopIfTrue="1">
      <formula>(E64/E65=A64)</formula>
    </cfRule>
    <cfRule type="expression" priority="8" dxfId="38" stopIfTrue="1">
      <formula>AND((E64/E65&lt;&gt;A64),E64&lt;&gt;"",E65&lt;&gt;"")</formula>
    </cfRule>
    <cfRule type="expression" priority="9" dxfId="14" stopIfTrue="1">
      <formula>($D$52=1)</formula>
    </cfRule>
  </conditionalFormatting>
  <conditionalFormatting sqref="E65">
    <cfRule type="expression" priority="10" dxfId="20" stopIfTrue="1">
      <formula>(E64/E65=A64)</formula>
    </cfRule>
    <cfRule type="expression" priority="11" dxfId="38" stopIfTrue="1">
      <formula>AND(E64/E65&lt;&gt;A64,E64&lt;&gt;"",E65&lt;&gt;"")</formula>
    </cfRule>
    <cfRule type="expression" priority="12" dxfId="14" stopIfTrue="1">
      <formula>($D$52=1)</formula>
    </cfRule>
  </conditionalFormatting>
  <conditionalFormatting sqref="E59">
    <cfRule type="expression" priority="13" dxfId="44" stopIfTrue="1">
      <formula>(E58/E59=A58)</formula>
    </cfRule>
    <cfRule type="expression" priority="14" dxfId="34" stopIfTrue="1">
      <formula>AND(E58/E59&lt;&gt;A58,E58&lt;&gt;"",E59&lt;&gt;"")</formula>
    </cfRule>
  </conditionalFormatting>
  <conditionalFormatting sqref="E58">
    <cfRule type="expression" priority="15" dxfId="44" stopIfTrue="1">
      <formula>(E58/E59=A58)</formula>
    </cfRule>
    <cfRule type="expression" priority="16" dxfId="34" stopIfTrue="1">
      <formula>AND((E58/E59&lt;&gt;A58),E58&lt;&gt;"",E59&lt;&gt;"")</formula>
    </cfRule>
  </conditionalFormatting>
  <dataValidations count="1">
    <dataValidation type="custom" allowBlank="1" showInputMessage="1" showErrorMessage="1" errorTitle="U W A G A !!!!" error="Wpisana wartość jest nieprawidłowa." sqref="E58:E59 E61:E62 E64:E65">
      <formula1>AND(ISNUMBER(E58),E58,E58&gt;0,E58&lt;100,CELL("format",E58)="G",LEN(E58)&lt;3)</formula1>
    </dataValidation>
  </dataValidations>
  <printOptions/>
  <pageMargins left="0.75" right="0.75" top="1" bottom="1" header="0.5" footer="0.5"/>
  <pageSetup horizontalDpi="300" verticalDpi="300" orientation="portrait" paperSize="9" r:id="rId3"/>
  <drawing r:id="rId1"/>
  <picture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2"/>
  <dimension ref="A3:AK245"/>
  <sheetViews>
    <sheetView showGridLines="0" showRowColHeaders="0" showOutlineSymbols="0" workbookViewId="0" topLeftCell="D41">
      <selection activeCell="E46" sqref="E46"/>
    </sheetView>
  </sheetViews>
  <sheetFormatPr defaultColWidth="9.00390625" defaultRowHeight="12.75" customHeight="1"/>
  <cols>
    <col min="1" max="1" width="5.125" style="175" hidden="1" customWidth="1"/>
    <col min="2" max="2" width="2.00390625" style="176" hidden="1" customWidth="1"/>
    <col min="3" max="3" width="3.125" style="176" hidden="1" customWidth="1"/>
    <col min="4" max="4" width="10.75390625" style="176" customWidth="1"/>
    <col min="5" max="5" width="7.25390625" style="176" customWidth="1"/>
    <col min="6" max="6" width="4.00390625" style="176" customWidth="1"/>
    <col min="7" max="7" width="4.125" style="176" customWidth="1"/>
    <col min="8" max="9" width="2.375" style="176" customWidth="1"/>
    <col min="10" max="53" width="3.75390625" style="176" customWidth="1"/>
    <col min="54" max="16384" width="9.125" style="176" customWidth="1"/>
  </cols>
  <sheetData>
    <row r="1" s="211" customFormat="1" ht="15" customHeight="1" hidden="1"/>
    <row r="2" s="211" customFormat="1" ht="15" customHeight="1" hidden="1"/>
    <row r="3" spans="1:14" s="178" customFormat="1" ht="15" customHeight="1" hidden="1">
      <c r="A3" s="177"/>
      <c r="N3" s="177"/>
    </row>
    <row r="4" spans="1:4" s="178" customFormat="1" ht="15" customHeight="1" hidden="1">
      <c r="A4" s="177"/>
      <c r="D4" s="177"/>
    </row>
    <row r="5" s="178" customFormat="1" ht="15" customHeight="1" hidden="1">
      <c r="A5" s="177"/>
    </row>
    <row r="6" spans="1:4" s="178" customFormat="1" ht="15" customHeight="1" hidden="1">
      <c r="A6" s="177"/>
      <c r="D6" s="179"/>
    </row>
    <row r="7" spans="1:6" s="178" customFormat="1" ht="15" customHeight="1" hidden="1">
      <c r="A7" s="177"/>
      <c r="F7" s="180"/>
    </row>
    <row r="8" spans="1:27" s="178" customFormat="1" ht="15" customHeight="1" hidden="1">
      <c r="A8" s="212"/>
      <c r="D8" s="182"/>
      <c r="E8" s="168"/>
      <c r="F8" s="374"/>
      <c r="G8" s="374"/>
      <c r="H8" s="374"/>
      <c r="J8" s="307"/>
      <c r="K8" s="375"/>
      <c r="L8" s="307"/>
      <c r="M8" s="307"/>
      <c r="N8" s="307"/>
      <c r="O8" s="307"/>
      <c r="P8" s="307"/>
      <c r="Q8" s="307"/>
      <c r="R8" s="307"/>
      <c r="S8" s="307"/>
      <c r="T8" s="307"/>
      <c r="U8" s="307"/>
      <c r="V8" s="307"/>
      <c r="W8" s="307"/>
      <c r="X8" s="307"/>
      <c r="Y8" s="307"/>
      <c r="Z8" s="307"/>
      <c r="AA8" s="307"/>
    </row>
    <row r="9" spans="1:27" s="178" customFormat="1" ht="15" customHeight="1" hidden="1">
      <c r="A9" s="213"/>
      <c r="C9" s="214"/>
      <c r="D9" s="186"/>
      <c r="E9" s="170"/>
      <c r="F9" s="374"/>
      <c r="G9" s="374"/>
      <c r="H9" s="374"/>
      <c r="J9" s="307"/>
      <c r="K9" s="375"/>
      <c r="L9" s="307"/>
      <c r="M9" s="307"/>
      <c r="N9" s="307"/>
      <c r="O9" s="307"/>
      <c r="P9" s="307"/>
      <c r="Q9" s="307"/>
      <c r="R9" s="307"/>
      <c r="S9" s="307"/>
      <c r="T9" s="307"/>
      <c r="U9" s="307"/>
      <c r="V9" s="307"/>
      <c r="W9" s="307"/>
      <c r="X9" s="307"/>
      <c r="Y9" s="307"/>
      <c r="Z9" s="307"/>
      <c r="AA9" s="307"/>
    </row>
    <row r="10" s="178" customFormat="1" ht="15" customHeight="1" hidden="1">
      <c r="A10" s="215"/>
    </row>
    <row r="11" spans="1:27" s="178" customFormat="1" ht="15" customHeight="1" hidden="1">
      <c r="A11" s="212"/>
      <c r="E11" s="168"/>
      <c r="F11" s="374"/>
      <c r="G11" s="374"/>
      <c r="H11" s="374"/>
      <c r="J11" s="371"/>
      <c r="K11" s="371"/>
      <c r="L11" s="371"/>
      <c r="M11" s="371"/>
      <c r="N11" s="371"/>
      <c r="O11" s="371"/>
      <c r="P11" s="371"/>
      <c r="Q11" s="371"/>
      <c r="R11" s="371"/>
      <c r="S11" s="371"/>
      <c r="T11" s="371"/>
      <c r="U11" s="371"/>
      <c r="V11" s="371"/>
      <c r="W11" s="371"/>
      <c r="X11" s="371"/>
      <c r="Y11" s="371"/>
      <c r="Z11" s="371"/>
      <c r="AA11" s="371"/>
    </row>
    <row r="12" spans="1:27" s="178" customFormat="1" ht="15" customHeight="1" hidden="1">
      <c r="A12" s="213"/>
      <c r="C12" s="216"/>
      <c r="D12" s="186"/>
      <c r="E12" s="170"/>
      <c r="F12" s="374"/>
      <c r="G12" s="374"/>
      <c r="H12" s="374"/>
      <c r="J12" s="371"/>
      <c r="K12" s="371"/>
      <c r="L12" s="371"/>
      <c r="M12" s="371"/>
      <c r="N12" s="371"/>
      <c r="O12" s="371"/>
      <c r="P12" s="371"/>
      <c r="Q12" s="371"/>
      <c r="R12" s="371"/>
      <c r="S12" s="371"/>
      <c r="T12" s="371"/>
      <c r="U12" s="371"/>
      <c r="V12" s="371"/>
      <c r="W12" s="371"/>
      <c r="X12" s="371"/>
      <c r="Y12" s="371"/>
      <c r="Z12" s="371"/>
      <c r="AA12" s="371"/>
    </row>
    <row r="13" s="178" customFormat="1" ht="15" customHeight="1" hidden="1">
      <c r="A13" s="215"/>
    </row>
    <row r="14" spans="1:27" s="178" customFormat="1" ht="15" customHeight="1" hidden="1">
      <c r="A14" s="212"/>
      <c r="D14" s="182"/>
      <c r="E14" s="168"/>
      <c r="F14" s="374"/>
      <c r="G14" s="374"/>
      <c r="H14" s="374"/>
      <c r="J14" s="307"/>
      <c r="K14" s="307"/>
      <c r="L14" s="307"/>
      <c r="M14" s="307"/>
      <c r="N14" s="307"/>
      <c r="O14" s="307"/>
      <c r="P14" s="307"/>
      <c r="Q14" s="307"/>
      <c r="R14" s="307"/>
      <c r="S14" s="307"/>
      <c r="T14" s="307"/>
      <c r="U14" s="307"/>
      <c r="V14" s="307"/>
      <c r="W14" s="307"/>
      <c r="X14" s="307"/>
      <c r="Y14" s="307"/>
      <c r="Z14" s="307"/>
      <c r="AA14" s="307"/>
    </row>
    <row r="15" spans="1:27" s="178" customFormat="1" ht="15" customHeight="1" hidden="1">
      <c r="A15" s="213"/>
      <c r="C15" s="216"/>
      <c r="D15" s="186"/>
      <c r="E15" s="168"/>
      <c r="F15" s="374"/>
      <c r="G15" s="374"/>
      <c r="H15" s="374"/>
      <c r="J15" s="307"/>
      <c r="K15" s="307"/>
      <c r="L15" s="307"/>
      <c r="M15" s="307"/>
      <c r="N15" s="307"/>
      <c r="O15" s="307"/>
      <c r="P15" s="307"/>
      <c r="Q15" s="307"/>
      <c r="R15" s="307"/>
      <c r="S15" s="307"/>
      <c r="T15" s="307"/>
      <c r="U15" s="307"/>
      <c r="V15" s="307"/>
      <c r="W15" s="307"/>
      <c r="X15" s="307"/>
      <c r="Y15" s="307"/>
      <c r="Z15" s="307"/>
      <c r="AA15" s="307"/>
    </row>
    <row r="16" spans="1:27" s="178" customFormat="1" ht="15" customHeight="1" hidden="1">
      <c r="A16" s="177"/>
      <c r="J16" s="307"/>
      <c r="K16" s="307"/>
      <c r="L16" s="307"/>
      <c r="M16" s="307"/>
      <c r="N16" s="307"/>
      <c r="O16" s="307"/>
      <c r="P16" s="307"/>
      <c r="Q16" s="307"/>
      <c r="R16" s="307"/>
      <c r="S16" s="307"/>
      <c r="T16" s="307"/>
      <c r="U16" s="307"/>
      <c r="V16" s="307"/>
      <c r="W16" s="307"/>
      <c r="X16" s="307"/>
      <c r="Y16" s="307"/>
      <c r="Z16" s="307"/>
      <c r="AA16" s="307"/>
    </row>
    <row r="17" spans="1:28" s="178" customFormat="1" ht="15" customHeight="1" hidden="1">
      <c r="A17" s="177"/>
      <c r="Y17" s="190"/>
      <c r="AA17" s="376"/>
      <c r="AB17" s="376"/>
    </row>
    <row r="18" s="178" customFormat="1" ht="15" customHeight="1" hidden="1">
      <c r="A18" s="177"/>
    </row>
    <row r="19" s="178" customFormat="1" ht="15" customHeight="1" hidden="1">
      <c r="A19" s="177"/>
    </row>
    <row r="20" spans="1:11" s="178" customFormat="1" ht="15" customHeight="1" hidden="1">
      <c r="A20" s="177"/>
      <c r="K20" s="177"/>
    </row>
    <row r="21" s="178" customFormat="1" ht="15" customHeight="1" hidden="1">
      <c r="A21" s="177"/>
    </row>
    <row r="22" s="178" customFormat="1" ht="15" customHeight="1" hidden="1">
      <c r="A22" s="177"/>
    </row>
    <row r="23" s="178" customFormat="1" ht="15" customHeight="1" hidden="1">
      <c r="A23" s="177"/>
    </row>
    <row r="24" s="178" customFormat="1" ht="15" customHeight="1" hidden="1">
      <c r="A24" s="177"/>
    </row>
    <row r="25" s="178" customFormat="1" ht="15" customHeight="1" hidden="1">
      <c r="A25" s="177"/>
    </row>
    <row r="26" spans="1:37" s="178" customFormat="1" ht="15" customHeight="1" hidden="1">
      <c r="A26" s="177"/>
      <c r="AC26" s="177"/>
      <c r="AD26" s="177"/>
      <c r="AE26" s="177"/>
      <c r="AF26" s="177"/>
      <c r="AG26" s="177"/>
      <c r="AH26" s="177"/>
      <c r="AI26" s="177"/>
      <c r="AJ26" s="177"/>
      <c r="AK26" s="177"/>
    </row>
    <row r="27" spans="1:37" s="178" customFormat="1" ht="15" customHeight="1" hidden="1">
      <c r="A27" s="177"/>
      <c r="AB27" s="217"/>
      <c r="AC27" s="177"/>
      <c r="AD27" s="177"/>
      <c r="AE27" s="177"/>
      <c r="AF27" s="177"/>
      <c r="AG27" s="177"/>
      <c r="AH27" s="177"/>
      <c r="AI27" s="177"/>
      <c r="AJ27" s="177"/>
      <c r="AK27" s="177"/>
    </row>
    <row r="28" spans="1:37" s="178" customFormat="1" ht="15" customHeight="1" hidden="1">
      <c r="A28" s="177"/>
      <c r="C28" s="216"/>
      <c r="F28" s="180"/>
      <c r="K28" s="218"/>
      <c r="L28" s="218"/>
      <c r="AB28" s="217"/>
      <c r="AC28" s="177"/>
      <c r="AD28" s="177"/>
      <c r="AE28" s="177"/>
      <c r="AF28" s="177"/>
      <c r="AG28" s="177"/>
      <c r="AH28" s="177"/>
      <c r="AI28" s="177"/>
      <c r="AJ28" s="177"/>
      <c r="AK28" s="177"/>
    </row>
    <row r="29" spans="1:37" s="178" customFormat="1" ht="15" customHeight="1" hidden="1">
      <c r="A29" s="212"/>
      <c r="E29" s="168"/>
      <c r="G29" s="326"/>
      <c r="H29" s="326"/>
      <c r="I29" s="326"/>
      <c r="J29" s="326"/>
      <c r="K29" s="326"/>
      <c r="L29" s="326"/>
      <c r="AB29" s="217"/>
      <c r="AC29" s="177"/>
      <c r="AD29" s="177"/>
      <c r="AE29" s="177"/>
      <c r="AF29" s="177"/>
      <c r="AG29" s="177"/>
      <c r="AH29" s="177"/>
      <c r="AI29" s="177"/>
      <c r="AJ29" s="177"/>
      <c r="AK29" s="177"/>
    </row>
    <row r="30" spans="1:37" s="178" customFormat="1" ht="15" customHeight="1" hidden="1">
      <c r="A30" s="213"/>
      <c r="C30" s="216"/>
      <c r="D30" s="186"/>
      <c r="E30" s="170"/>
      <c r="G30" s="326"/>
      <c r="H30" s="326"/>
      <c r="I30" s="326"/>
      <c r="J30" s="326"/>
      <c r="K30" s="326"/>
      <c r="L30" s="326"/>
      <c r="AB30" s="217"/>
      <c r="AC30" s="177"/>
      <c r="AD30" s="177"/>
      <c r="AE30" s="177"/>
      <c r="AF30" s="177"/>
      <c r="AG30" s="177"/>
      <c r="AH30" s="177"/>
      <c r="AI30" s="177"/>
      <c r="AJ30" s="177"/>
      <c r="AK30" s="177"/>
    </row>
    <row r="31" spans="1:37" s="178" customFormat="1" ht="15" customHeight="1" hidden="1">
      <c r="A31" s="215"/>
      <c r="T31" s="195"/>
      <c r="AB31" s="217"/>
      <c r="AC31" s="177"/>
      <c r="AD31" s="177"/>
      <c r="AE31" s="177"/>
      <c r="AF31" s="177"/>
      <c r="AG31" s="177"/>
      <c r="AH31" s="177"/>
      <c r="AI31" s="177"/>
      <c r="AJ31" s="177"/>
      <c r="AK31" s="177"/>
    </row>
    <row r="32" spans="1:37" s="178" customFormat="1" ht="15" customHeight="1" hidden="1">
      <c r="A32" s="212"/>
      <c r="E32" s="168"/>
      <c r="G32" s="327"/>
      <c r="H32" s="327"/>
      <c r="I32" s="327"/>
      <c r="J32" s="327"/>
      <c r="K32" s="327"/>
      <c r="L32" s="219"/>
      <c r="AB32" s="217"/>
      <c r="AC32" s="177"/>
      <c r="AD32" s="177"/>
      <c r="AE32" s="177"/>
      <c r="AF32" s="177"/>
      <c r="AG32" s="177"/>
      <c r="AH32" s="177"/>
      <c r="AI32" s="177"/>
      <c r="AJ32" s="177"/>
      <c r="AK32" s="177"/>
    </row>
    <row r="33" spans="1:37" s="178" customFormat="1" ht="15" customHeight="1" hidden="1">
      <c r="A33" s="213"/>
      <c r="C33" s="216"/>
      <c r="D33" s="186"/>
      <c r="E33" s="170"/>
      <c r="G33" s="327"/>
      <c r="H33" s="327"/>
      <c r="I33" s="327"/>
      <c r="J33" s="327"/>
      <c r="K33" s="327"/>
      <c r="L33" s="219"/>
      <c r="AB33" s="217"/>
      <c r="AC33" s="177"/>
      <c r="AD33" s="177"/>
      <c r="AE33" s="177"/>
      <c r="AF33" s="177"/>
      <c r="AG33" s="177"/>
      <c r="AH33" s="177"/>
      <c r="AI33" s="177"/>
      <c r="AJ33" s="177"/>
      <c r="AK33" s="177"/>
    </row>
    <row r="34" spans="1:37" s="178" customFormat="1" ht="15" customHeight="1" hidden="1">
      <c r="A34" s="215"/>
      <c r="AB34" s="217"/>
      <c r="AC34" s="177"/>
      <c r="AD34" s="177"/>
      <c r="AE34" s="177"/>
      <c r="AF34" s="177"/>
      <c r="AG34" s="177"/>
      <c r="AH34" s="177"/>
      <c r="AI34" s="177"/>
      <c r="AJ34" s="177"/>
      <c r="AK34" s="177"/>
    </row>
    <row r="35" spans="1:37" s="178" customFormat="1" ht="15" customHeight="1" hidden="1">
      <c r="A35" s="212"/>
      <c r="E35" s="168"/>
      <c r="G35" s="328"/>
      <c r="H35" s="328"/>
      <c r="I35" s="328"/>
      <c r="J35" s="328"/>
      <c r="K35" s="328"/>
      <c r="L35" s="328"/>
      <c r="AB35" s="217"/>
      <c r="AC35" s="177"/>
      <c r="AD35" s="177"/>
      <c r="AE35" s="177"/>
      <c r="AF35" s="177"/>
      <c r="AG35" s="177"/>
      <c r="AH35" s="177"/>
      <c r="AI35" s="177"/>
      <c r="AJ35" s="177"/>
      <c r="AK35" s="177"/>
    </row>
    <row r="36" spans="1:37" s="178" customFormat="1" ht="15" customHeight="1" hidden="1">
      <c r="A36" s="213"/>
      <c r="C36" s="216"/>
      <c r="D36" s="186"/>
      <c r="E36" s="170"/>
      <c r="G36" s="328"/>
      <c r="H36" s="328"/>
      <c r="I36" s="328"/>
      <c r="J36" s="328"/>
      <c r="K36" s="328"/>
      <c r="L36" s="328"/>
      <c r="AB36" s="217"/>
      <c r="AC36" s="177"/>
      <c r="AD36" s="177"/>
      <c r="AE36" s="177"/>
      <c r="AF36" s="177"/>
      <c r="AG36" s="177"/>
      <c r="AH36" s="177"/>
      <c r="AI36" s="177"/>
      <c r="AJ36" s="177"/>
      <c r="AK36" s="177"/>
    </row>
    <row r="37" spans="1:35" s="178" customFormat="1" ht="15" customHeight="1" hidden="1">
      <c r="A37" s="177"/>
      <c r="AB37" s="217"/>
      <c r="AC37" s="217"/>
      <c r="AD37" s="217"/>
      <c r="AE37" s="217"/>
      <c r="AF37" s="217"/>
      <c r="AG37" s="217"/>
      <c r="AH37" s="217"/>
      <c r="AI37" s="217"/>
    </row>
    <row r="38" s="178" customFormat="1" ht="15" customHeight="1" hidden="1">
      <c r="A38" s="177"/>
    </row>
    <row r="39" spans="1:29" s="178" customFormat="1" ht="15" customHeight="1" hidden="1">
      <c r="A39" s="177"/>
      <c r="Z39" s="330"/>
      <c r="AA39" s="330"/>
      <c r="AB39" s="330"/>
      <c r="AC39" s="330"/>
    </row>
    <row r="40" s="178" customFormat="1" ht="15" customHeight="1" hidden="1">
      <c r="A40" s="177"/>
    </row>
    <row r="41" spans="13:28" ht="119.25" customHeight="1"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96"/>
    </row>
    <row r="42" spans="13:28" ht="19.5" customHeight="1" thickBot="1">
      <c r="M42" s="178"/>
      <c r="N42" s="178"/>
      <c r="O42" s="178"/>
      <c r="P42" s="178"/>
      <c r="Q42" s="178"/>
      <c r="R42" s="177" t="str">
        <f>IF(D47="C","BRAWO! Rozwiązanie na szóstkę.","Jaką część figury zamalowano?")</f>
        <v>Jaką część figury zamalowano?</v>
      </c>
      <c r="S42" s="178"/>
      <c r="T42" s="178"/>
      <c r="U42" s="178"/>
      <c r="V42" s="178"/>
      <c r="W42" s="178"/>
      <c r="X42" s="178"/>
      <c r="Y42" s="178"/>
      <c r="Z42" s="178"/>
      <c r="AA42" s="178"/>
      <c r="AB42" s="196"/>
    </row>
    <row r="43" spans="3:34" ht="19.5" customHeight="1" thickBot="1" thickTop="1">
      <c r="C43" s="176" t="s">
        <v>47</v>
      </c>
      <c r="M43" s="178"/>
      <c r="N43" s="178"/>
      <c r="O43" s="178"/>
      <c r="P43" s="220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97"/>
      <c r="AC43" s="175"/>
      <c r="AD43" s="175"/>
      <c r="AE43" s="175"/>
      <c r="AF43" s="175"/>
      <c r="AG43" s="175"/>
      <c r="AH43" s="175"/>
    </row>
    <row r="44" spans="5:34" ht="22.5" customHeight="1" thickBot="1" thickTop="1">
      <c r="E44" s="198"/>
      <c r="H44" s="178"/>
      <c r="I44" s="178"/>
      <c r="J44" s="178"/>
      <c r="K44" s="178"/>
      <c r="L44" s="178"/>
      <c r="M44" s="178"/>
      <c r="N44" s="178"/>
      <c r="O44" s="178"/>
      <c r="P44" s="221"/>
      <c r="R44" s="178"/>
      <c r="S44" s="178"/>
      <c r="T44" s="178"/>
      <c r="U44" s="178"/>
      <c r="V44" s="178"/>
      <c r="W44" s="178"/>
      <c r="X44" s="178"/>
      <c r="Y44" s="178"/>
      <c r="Z44" s="178"/>
      <c r="AA44" s="199"/>
      <c r="AB44" s="200"/>
      <c r="AC44" s="175"/>
      <c r="AD44" s="175" t="s">
        <v>42</v>
      </c>
      <c r="AE44" s="175" t="s">
        <v>43</v>
      </c>
      <c r="AF44" s="175"/>
      <c r="AG44" s="201"/>
      <c r="AH44" s="201"/>
    </row>
    <row r="45" spans="6:34" ht="22.5" customHeight="1" thickBot="1" thickTop="1">
      <c r="F45" s="191"/>
      <c r="H45" s="178"/>
      <c r="I45" s="178"/>
      <c r="J45" s="178"/>
      <c r="K45" s="178"/>
      <c r="L45" s="178"/>
      <c r="M45" s="178"/>
      <c r="N45" s="178"/>
      <c r="O45" s="221"/>
      <c r="P45" s="221"/>
      <c r="Q45" s="221"/>
      <c r="S45" s="178"/>
      <c r="T45" s="178"/>
      <c r="U45" s="178"/>
      <c r="V45" s="178"/>
      <c r="W45" s="178"/>
      <c r="X45" s="178"/>
      <c r="Y45" s="178"/>
      <c r="Z45" s="178"/>
      <c r="AA45" s="199"/>
      <c r="AB45" s="201"/>
      <c r="AC45" s="175">
        <v>1</v>
      </c>
      <c r="AD45" s="175">
        <f aca="true" t="shared" si="0" ref="AD45:AD51">IF($B$46&gt;=AC45,1,"")</f>
        <v>1</v>
      </c>
      <c r="AE45" s="175">
        <f aca="true" t="shared" si="1" ref="AE45:AE51">IF($B$47&gt;=AC45,1,"")</f>
        <v>1</v>
      </c>
      <c r="AF45" s="175"/>
      <c r="AG45" s="201"/>
      <c r="AH45" s="201"/>
    </row>
    <row r="46" spans="1:34" ht="22.5" customHeight="1" thickBot="1" thickTop="1">
      <c r="A46" s="181">
        <f>B46/B47</f>
        <v>0.7142857142857143</v>
      </c>
      <c r="B46" s="176">
        <v>5</v>
      </c>
      <c r="C46" s="176" t="str">
        <f>LEFT(A47,1)</f>
        <v>5</v>
      </c>
      <c r="E46" s="145"/>
      <c r="F46" s="387">
        <f>IF(E47&lt;&gt;0,IF(E46/E47=A46,"figury",""),"")</f>
      </c>
      <c r="G46" s="387"/>
      <c r="H46" s="178"/>
      <c r="I46" s="178"/>
      <c r="J46" s="178"/>
      <c r="K46" s="178"/>
      <c r="M46" s="178"/>
      <c r="N46" s="178"/>
      <c r="O46" s="221"/>
      <c r="P46" s="221"/>
      <c r="Q46" s="221"/>
      <c r="T46" s="178"/>
      <c r="U46" s="178"/>
      <c r="V46" s="178"/>
      <c r="W46" s="178"/>
      <c r="X46" s="178"/>
      <c r="Y46" s="178"/>
      <c r="Z46" s="178"/>
      <c r="AA46" s="199"/>
      <c r="AB46" s="201"/>
      <c r="AC46" s="175">
        <v>2</v>
      </c>
      <c r="AD46" s="175">
        <f t="shared" si="0"/>
        <v>1</v>
      </c>
      <c r="AE46" s="175">
        <f t="shared" si="1"/>
        <v>1</v>
      </c>
      <c r="AF46" s="175"/>
      <c r="AG46" s="201"/>
      <c r="AH46" s="201"/>
    </row>
    <row r="47" spans="1:34" ht="22.5" customHeight="1" thickBot="1" thickTop="1">
      <c r="A47" s="184" t="str">
        <f>TEXT(A46,"?/??")</f>
        <v>5/7 </v>
      </c>
      <c r="B47" s="176">
        <v>7</v>
      </c>
      <c r="C47" s="189" t="str">
        <f>RIGHT(A47,2)</f>
        <v>7 </v>
      </c>
      <c r="D47" s="202">
        <f>IF(E47&lt;&gt;0,IF(E46/E47=A46,"C","D"),"")</f>
      </c>
      <c r="E47" s="145"/>
      <c r="F47" s="387"/>
      <c r="G47" s="387"/>
      <c r="H47" s="178"/>
      <c r="I47" s="178"/>
      <c r="J47" s="178"/>
      <c r="K47" s="178"/>
      <c r="L47" s="384"/>
      <c r="M47" s="384"/>
      <c r="N47" s="385"/>
      <c r="O47" s="384"/>
      <c r="Q47" s="384"/>
      <c r="R47" s="384"/>
      <c r="S47" s="384"/>
      <c r="T47" s="384"/>
      <c r="U47" s="178"/>
      <c r="V47" s="178"/>
      <c r="W47" s="178"/>
      <c r="X47" s="178"/>
      <c r="Y47" s="178"/>
      <c r="Z47" s="178"/>
      <c r="AA47" s="199"/>
      <c r="AB47" s="201"/>
      <c r="AC47" s="175">
        <v>3</v>
      </c>
      <c r="AD47" s="175">
        <f t="shared" si="0"/>
        <v>1</v>
      </c>
      <c r="AE47" s="175">
        <f t="shared" si="1"/>
        <v>1</v>
      </c>
      <c r="AF47" s="175"/>
      <c r="AG47" s="201"/>
      <c r="AH47" s="201"/>
    </row>
    <row r="48" spans="2:34" ht="12" customHeight="1" thickBot="1" thickTop="1">
      <c r="B48" s="176" t="s">
        <v>48</v>
      </c>
      <c r="H48" s="178"/>
      <c r="I48" s="178"/>
      <c r="J48" s="178"/>
      <c r="K48" s="178"/>
      <c r="L48" s="384"/>
      <c r="M48" s="384"/>
      <c r="N48" s="386"/>
      <c r="O48" s="384"/>
      <c r="Q48" s="384"/>
      <c r="R48" s="384"/>
      <c r="S48" s="384"/>
      <c r="T48" s="384"/>
      <c r="U48" s="178"/>
      <c r="V48" s="178"/>
      <c r="W48" s="178"/>
      <c r="X48" s="178"/>
      <c r="Y48" s="178"/>
      <c r="Z48" s="178"/>
      <c r="AA48" s="199"/>
      <c r="AB48" s="201"/>
      <c r="AC48" s="175">
        <v>4</v>
      </c>
      <c r="AD48" s="175">
        <f t="shared" si="0"/>
        <v>1</v>
      </c>
      <c r="AE48" s="175">
        <f t="shared" si="1"/>
        <v>1</v>
      </c>
      <c r="AF48" s="175"/>
      <c r="AG48" s="201"/>
      <c r="AH48" s="201"/>
    </row>
    <row r="49" spans="8:34" ht="15" customHeight="1" thickBot="1" thickTop="1">
      <c r="H49" s="178"/>
      <c r="I49" s="178"/>
      <c r="L49" s="384"/>
      <c r="M49" s="384"/>
      <c r="N49" s="384"/>
      <c r="O49" s="384"/>
      <c r="Q49" s="384"/>
      <c r="R49" s="384"/>
      <c r="S49" s="384"/>
      <c r="T49" s="384"/>
      <c r="U49" s="178"/>
      <c r="V49" s="178"/>
      <c r="X49" s="178"/>
      <c r="Y49" s="178"/>
      <c r="Z49" s="178"/>
      <c r="AA49" s="199"/>
      <c r="AB49" s="201"/>
      <c r="AC49" s="175">
        <v>5</v>
      </c>
      <c r="AD49" s="175">
        <f t="shared" si="0"/>
        <v>1</v>
      </c>
      <c r="AE49" s="175">
        <f t="shared" si="1"/>
        <v>1</v>
      </c>
      <c r="AF49" s="175"/>
      <c r="AG49" s="201"/>
      <c r="AH49" s="201"/>
    </row>
    <row r="50" spans="8:34" ht="18.75" customHeight="1" thickBot="1" thickTop="1">
      <c r="H50" s="178"/>
      <c r="I50" s="178"/>
      <c r="L50" s="384"/>
      <c r="M50" s="384"/>
      <c r="N50" s="384"/>
      <c r="O50" s="384"/>
      <c r="Q50" s="384"/>
      <c r="R50" s="384"/>
      <c r="S50" s="384"/>
      <c r="T50" s="384"/>
      <c r="U50" s="178"/>
      <c r="V50" s="178"/>
      <c r="W50" s="178"/>
      <c r="X50" s="178"/>
      <c r="Y50" s="178"/>
      <c r="Z50" s="178"/>
      <c r="AA50" s="199"/>
      <c r="AB50" s="201"/>
      <c r="AC50" s="175">
        <v>6</v>
      </c>
      <c r="AD50" s="175">
        <f t="shared" si="0"/>
      </c>
      <c r="AE50" s="175">
        <f t="shared" si="1"/>
        <v>1</v>
      </c>
      <c r="AF50" s="175"/>
      <c r="AG50" s="201"/>
      <c r="AH50" s="201"/>
    </row>
    <row r="51" spans="8:34" ht="49.5" customHeight="1" thickTop="1">
      <c r="H51" s="178"/>
      <c r="I51" s="178"/>
      <c r="U51" s="178"/>
      <c r="V51" s="178"/>
      <c r="W51" s="178"/>
      <c r="X51" s="178"/>
      <c r="Y51" s="329"/>
      <c r="Z51" s="329"/>
      <c r="AA51" s="329"/>
      <c r="AB51" s="329"/>
      <c r="AC51" s="175">
        <v>7</v>
      </c>
      <c r="AD51" s="175">
        <f t="shared" si="0"/>
      </c>
      <c r="AE51" s="175">
        <f t="shared" si="1"/>
        <v>1</v>
      </c>
      <c r="AF51" s="175">
        <v>1</v>
      </c>
      <c r="AG51" s="175"/>
      <c r="AH51" s="175"/>
    </row>
    <row r="52" spans="4:35" ht="37.5" customHeight="1">
      <c r="D52" s="197"/>
      <c r="E52" s="196"/>
      <c r="F52" s="196"/>
      <c r="G52" s="196"/>
      <c r="H52" s="178"/>
      <c r="I52" s="178"/>
      <c r="J52" s="196"/>
      <c r="K52" s="196"/>
      <c r="L52" s="196"/>
      <c r="M52" s="197"/>
      <c r="N52" s="196"/>
      <c r="O52" s="196"/>
      <c r="P52" s="196"/>
      <c r="Q52" s="196"/>
      <c r="R52" s="196"/>
      <c r="S52" s="196"/>
      <c r="T52" s="196"/>
      <c r="U52" s="178"/>
      <c r="V52" s="178"/>
      <c r="W52" s="178"/>
      <c r="X52" s="178"/>
      <c r="Y52" s="196"/>
      <c r="Z52" s="178"/>
      <c r="AA52" s="178"/>
      <c r="AB52" s="197"/>
      <c r="AC52" s="197"/>
      <c r="AD52" s="200"/>
      <c r="AE52" s="200"/>
      <c r="AF52" s="197"/>
      <c r="AG52" s="197"/>
      <c r="AH52" s="197"/>
      <c r="AI52" s="196"/>
    </row>
    <row r="53" spans="4:35" ht="15.75" customHeight="1"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7"/>
      <c r="AF53" s="178"/>
      <c r="AG53" s="178"/>
      <c r="AH53" s="178"/>
      <c r="AI53" s="178"/>
    </row>
    <row r="54" spans="4:35" ht="19.5" customHeight="1"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</row>
    <row r="55" spans="4:35" ht="19.5" customHeight="1"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7"/>
      <c r="AC55" s="177"/>
      <c r="AD55" s="177"/>
      <c r="AE55" s="177"/>
      <c r="AF55" s="177"/>
      <c r="AG55" s="177"/>
      <c r="AH55" s="178"/>
      <c r="AI55" s="178"/>
    </row>
    <row r="56" spans="4:35" ht="15" customHeight="1">
      <c r="D56" s="178"/>
      <c r="E56" s="179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7"/>
      <c r="AC56" s="177"/>
      <c r="AD56" s="177"/>
      <c r="AE56" s="177"/>
      <c r="AF56" s="177"/>
      <c r="AG56" s="177"/>
      <c r="AH56" s="178"/>
      <c r="AI56" s="178"/>
    </row>
    <row r="57" spans="4:35" ht="19.5" customHeight="1">
      <c r="D57" s="312"/>
      <c r="E57" s="312"/>
      <c r="F57" s="312"/>
      <c r="G57" s="312"/>
      <c r="H57" s="312"/>
      <c r="I57" s="312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7"/>
      <c r="AC57" s="177"/>
      <c r="AD57" s="177"/>
      <c r="AE57" s="177"/>
      <c r="AF57" s="177"/>
      <c r="AG57" s="177"/>
      <c r="AH57" s="178"/>
      <c r="AI57" s="178"/>
    </row>
    <row r="58" spans="1:35" ht="22.5" customHeight="1">
      <c r="A58" s="181" t="e">
        <f>B58/B59</f>
        <v>#DIV/0!</v>
      </c>
      <c r="B58" s="176">
        <f>SUM(AC56:AC60,AF58:AF59)</f>
        <v>0</v>
      </c>
      <c r="C58" s="176" t="e">
        <f>LEFT(A59,1)</f>
        <v>#DIV/0!</v>
      </c>
      <c r="D58" s="178"/>
      <c r="E58" s="168"/>
      <c r="F58" s="309"/>
      <c r="G58" s="309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7"/>
      <c r="AC58" s="177"/>
      <c r="AD58" s="177"/>
      <c r="AE58" s="177"/>
      <c r="AF58" s="177"/>
      <c r="AG58" s="177"/>
      <c r="AH58" s="178"/>
      <c r="AI58" s="178"/>
    </row>
    <row r="59" spans="1:35" ht="22.5" customHeight="1">
      <c r="A59" s="184" t="e">
        <f>TEXT(A58,"?/??")</f>
        <v>#DIV/0!</v>
      </c>
      <c r="B59" s="176">
        <f>SUM(AC56:AF60)</f>
        <v>0</v>
      </c>
      <c r="C59" s="189" t="e">
        <f>RIGHT(A59,2)</f>
        <v>#DIV/0!</v>
      </c>
      <c r="D59" s="222"/>
      <c r="E59" s="170"/>
      <c r="F59" s="309"/>
      <c r="G59" s="309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7"/>
      <c r="AC59" s="177"/>
      <c r="AD59" s="177"/>
      <c r="AE59" s="177"/>
      <c r="AF59" s="177"/>
      <c r="AG59" s="177"/>
      <c r="AH59" s="178"/>
      <c r="AI59" s="178"/>
    </row>
    <row r="60" spans="1:35" ht="19.5" customHeight="1">
      <c r="A60" s="187"/>
      <c r="D60" s="313"/>
      <c r="E60" s="313"/>
      <c r="F60" s="313"/>
      <c r="G60" s="313"/>
      <c r="H60" s="313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7"/>
      <c r="AC60" s="177"/>
      <c r="AD60" s="177"/>
      <c r="AE60" s="177"/>
      <c r="AF60" s="177"/>
      <c r="AG60" s="177"/>
      <c r="AH60" s="178"/>
      <c r="AI60" s="178"/>
    </row>
    <row r="61" spans="1:35" ht="22.5" customHeight="1">
      <c r="A61" s="181" t="e">
        <f>B61/B62</f>
        <v>#DIV/0!</v>
      </c>
      <c r="B61" s="176">
        <f>SUM(AD56:AD60,AF56:AF57,AF60)</f>
        <v>0</v>
      </c>
      <c r="C61" s="176" t="e">
        <f>LEFT(A62,1)</f>
        <v>#DIV/0!</v>
      </c>
      <c r="D61" s="178"/>
      <c r="E61" s="168"/>
      <c r="F61" s="310"/>
      <c r="G61" s="310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7"/>
      <c r="AC61" s="177"/>
      <c r="AD61" s="177"/>
      <c r="AE61" s="177"/>
      <c r="AF61" s="177"/>
      <c r="AG61" s="177"/>
      <c r="AH61" s="178"/>
      <c r="AI61" s="178"/>
    </row>
    <row r="62" spans="1:35" ht="22.5" customHeight="1">
      <c r="A62" s="184" t="e">
        <f>TEXT(A61,"?/??")</f>
        <v>#DIV/0!</v>
      </c>
      <c r="B62" s="176">
        <f>B59</f>
        <v>0</v>
      </c>
      <c r="C62" s="189" t="e">
        <f>RIGHT(A62,2)</f>
        <v>#DIV/0!</v>
      </c>
      <c r="D62" s="222"/>
      <c r="E62" s="170"/>
      <c r="F62" s="310"/>
      <c r="G62" s="310"/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  <c r="AD62" s="178"/>
      <c r="AE62" s="178"/>
      <c r="AF62" s="178"/>
      <c r="AG62" s="178"/>
      <c r="AH62" s="178"/>
      <c r="AI62" s="178"/>
    </row>
    <row r="63" spans="1:35" ht="24.75" customHeight="1">
      <c r="A63" s="187"/>
      <c r="D63" s="314"/>
      <c r="E63" s="314"/>
      <c r="F63" s="314"/>
      <c r="G63" s="314"/>
      <c r="H63" s="314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  <c r="AD63" s="178"/>
      <c r="AE63" s="178"/>
      <c r="AF63" s="178"/>
      <c r="AG63" s="178"/>
      <c r="AH63" s="178"/>
      <c r="AI63" s="178"/>
    </row>
    <row r="64" spans="1:35" ht="22.5" customHeight="1">
      <c r="A64" s="181" t="e">
        <f>B64/B65</f>
        <v>#DIV/0!</v>
      </c>
      <c r="B64" s="176">
        <f>SUM(AE56:AE60)</f>
        <v>0</v>
      </c>
      <c r="C64" s="176" t="e">
        <f>LEFT(A65,1)</f>
        <v>#DIV/0!</v>
      </c>
      <c r="D64" s="178"/>
      <c r="E64" s="168"/>
      <c r="F64" s="308"/>
      <c r="G64" s="308"/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  <c r="AD64" s="178"/>
      <c r="AE64" s="178"/>
      <c r="AF64" s="178"/>
      <c r="AG64" s="178"/>
      <c r="AH64" s="178"/>
      <c r="AI64" s="178"/>
    </row>
    <row r="65" spans="1:35" ht="22.5" customHeight="1">
      <c r="A65" s="184" t="e">
        <f>TEXT(A64,"?/??")</f>
        <v>#DIV/0!</v>
      </c>
      <c r="B65" s="176">
        <f>B59</f>
        <v>0</v>
      </c>
      <c r="C65" s="189" t="e">
        <f>RIGHT(A65,2)</f>
        <v>#DIV/0!</v>
      </c>
      <c r="D65" s="222"/>
      <c r="E65" s="170"/>
      <c r="F65" s="308"/>
      <c r="G65" s="30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  <c r="AD65" s="178"/>
      <c r="AE65" s="178"/>
      <c r="AF65" s="178"/>
      <c r="AG65" s="178"/>
      <c r="AH65" s="178"/>
      <c r="AI65" s="178"/>
    </row>
    <row r="66" spans="2:35" ht="21.75" customHeight="1">
      <c r="B66" s="178"/>
      <c r="C66" s="188"/>
      <c r="D66" s="178"/>
      <c r="E66" s="188"/>
      <c r="F66" s="178"/>
      <c r="G66" s="178"/>
      <c r="H66" s="178"/>
      <c r="I66" s="188"/>
      <c r="J66" s="178"/>
      <c r="K66" s="178"/>
      <c r="L66" s="178"/>
      <c r="M66" s="178"/>
      <c r="N66" s="178"/>
      <c r="O66" s="178"/>
      <c r="P66" s="196"/>
      <c r="Q66" s="196"/>
      <c r="R66" s="196"/>
      <c r="S66" s="196"/>
      <c r="T66" s="196"/>
      <c r="U66" s="196"/>
      <c r="V66" s="196"/>
      <c r="W66" s="178"/>
      <c r="X66" s="178"/>
      <c r="Y66" s="178"/>
      <c r="Z66" s="178"/>
      <c r="AA66" s="178"/>
      <c r="AB66" s="196"/>
      <c r="AC66" s="196"/>
      <c r="AD66" s="196"/>
      <c r="AE66" s="196"/>
      <c r="AF66" s="196"/>
      <c r="AG66" s="196"/>
      <c r="AH66" s="196"/>
      <c r="AI66" s="196"/>
    </row>
    <row r="67" spans="2:35" ht="12" customHeight="1">
      <c r="B67" s="194"/>
      <c r="D67" s="205"/>
      <c r="E67" s="196"/>
      <c r="F67" s="206"/>
      <c r="G67" s="206"/>
      <c r="H67" s="178"/>
      <c r="I67" s="196"/>
      <c r="J67" s="206"/>
      <c r="K67" s="178"/>
      <c r="L67" s="178"/>
      <c r="M67" s="178"/>
      <c r="N67" s="226"/>
      <c r="O67" s="178"/>
      <c r="P67" s="196"/>
      <c r="Q67" s="196"/>
      <c r="R67" s="196"/>
      <c r="S67" s="196"/>
      <c r="T67" s="196"/>
      <c r="U67" s="196"/>
      <c r="V67" s="196"/>
      <c r="W67" s="178"/>
      <c r="X67" s="178"/>
      <c r="Y67" s="178"/>
      <c r="Z67" s="178"/>
      <c r="AA67" s="178"/>
      <c r="AB67" s="196"/>
      <c r="AC67" s="196"/>
      <c r="AD67" s="196"/>
      <c r="AE67" s="196"/>
      <c r="AF67" s="196"/>
      <c r="AG67" s="196"/>
      <c r="AH67" s="196"/>
      <c r="AI67" s="196"/>
    </row>
    <row r="68" spans="4:35" ht="19.5" customHeight="1">
      <c r="D68" s="196"/>
      <c r="E68" s="196"/>
      <c r="F68" s="196"/>
      <c r="G68" s="196"/>
      <c r="H68" s="196"/>
      <c r="I68" s="196"/>
      <c r="J68" s="196"/>
      <c r="K68" s="196"/>
      <c r="L68" s="196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  <c r="Z68" s="257"/>
      <c r="AA68" s="178"/>
      <c r="AB68" s="257"/>
      <c r="AC68" s="196"/>
      <c r="AD68" s="196"/>
      <c r="AE68" s="196"/>
      <c r="AF68" s="196"/>
      <c r="AG68" s="196"/>
      <c r="AH68" s="196"/>
      <c r="AI68" s="196"/>
    </row>
    <row r="69" spans="4:35" ht="24.75" customHeight="1">
      <c r="D69" s="196"/>
      <c r="E69" s="196"/>
      <c r="F69" s="196"/>
      <c r="G69" s="196"/>
      <c r="H69" s="196"/>
      <c r="I69" s="196"/>
      <c r="J69" s="196"/>
      <c r="K69" s="196"/>
      <c r="L69" s="196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96"/>
      <c r="AC69" s="196"/>
      <c r="AD69" s="196"/>
      <c r="AE69" s="196"/>
      <c r="AF69" s="196"/>
      <c r="AG69" s="196"/>
      <c r="AH69" s="196"/>
      <c r="AI69" s="196"/>
    </row>
    <row r="70" spans="4:35" ht="24.75" customHeight="1">
      <c r="D70" s="196"/>
      <c r="E70" s="196"/>
      <c r="F70" s="196"/>
      <c r="G70" s="196"/>
      <c r="H70" s="196"/>
      <c r="I70" s="196"/>
      <c r="J70" s="196"/>
      <c r="K70" s="196"/>
      <c r="L70" s="196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96"/>
      <c r="AC70" s="196"/>
      <c r="AD70" s="196"/>
      <c r="AE70" s="196"/>
      <c r="AF70" s="196"/>
      <c r="AG70" s="196"/>
      <c r="AH70" s="196"/>
      <c r="AI70" s="196"/>
    </row>
    <row r="71" spans="4:35" ht="24.75" customHeight="1">
      <c r="D71" s="196"/>
      <c r="E71" s="196"/>
      <c r="F71" s="196"/>
      <c r="G71" s="196"/>
      <c r="H71" s="196"/>
      <c r="I71" s="196"/>
      <c r="J71" s="196"/>
      <c r="K71" s="196"/>
      <c r="L71" s="196"/>
      <c r="M71" s="178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8"/>
      <c r="Z71" s="178"/>
      <c r="AA71" s="178"/>
      <c r="AB71" s="196"/>
      <c r="AC71" s="196"/>
      <c r="AD71" s="196"/>
      <c r="AE71" s="196"/>
      <c r="AF71" s="196"/>
      <c r="AG71" s="196"/>
      <c r="AH71" s="196"/>
      <c r="AI71" s="196"/>
    </row>
    <row r="72" spans="4:35" ht="24.75" customHeight="1">
      <c r="D72" s="196"/>
      <c r="E72" s="196"/>
      <c r="F72" s="196"/>
      <c r="G72" s="196"/>
      <c r="H72" s="196"/>
      <c r="I72" s="196"/>
      <c r="J72" s="196"/>
      <c r="K72" s="196"/>
      <c r="L72" s="196"/>
      <c r="M72" s="178"/>
      <c r="N72" s="178"/>
      <c r="O72" s="178"/>
      <c r="P72" s="178"/>
      <c r="Q72" s="178"/>
      <c r="R72" s="178"/>
      <c r="S72" s="178"/>
      <c r="T72" s="178"/>
      <c r="U72" s="178"/>
      <c r="V72" s="178"/>
      <c r="W72" s="178"/>
      <c r="X72" s="178"/>
      <c r="Y72" s="178"/>
      <c r="Z72" s="178"/>
      <c r="AA72" s="178"/>
      <c r="AB72" s="196"/>
      <c r="AC72" s="196"/>
      <c r="AD72" s="196"/>
      <c r="AE72" s="196"/>
      <c r="AF72" s="196"/>
      <c r="AG72" s="196"/>
      <c r="AH72" s="196"/>
      <c r="AI72" s="196"/>
    </row>
    <row r="73" spans="4:35" ht="24.75" customHeight="1">
      <c r="D73" s="196"/>
      <c r="E73" s="196"/>
      <c r="F73" s="196"/>
      <c r="G73" s="196"/>
      <c r="H73" s="196"/>
      <c r="I73" s="196"/>
      <c r="J73" s="196"/>
      <c r="K73" s="196"/>
      <c r="L73" s="196"/>
      <c r="M73" s="178"/>
      <c r="N73" s="178"/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178"/>
      <c r="Z73" s="178"/>
      <c r="AA73" s="178"/>
      <c r="AB73" s="196"/>
      <c r="AC73" s="196"/>
      <c r="AD73" s="196"/>
      <c r="AE73" s="196"/>
      <c r="AF73" s="196"/>
      <c r="AG73" s="196"/>
      <c r="AH73" s="196"/>
      <c r="AI73" s="196"/>
    </row>
    <row r="74" spans="4:35" ht="24.75" customHeight="1">
      <c r="D74" s="196"/>
      <c r="E74" s="196"/>
      <c r="F74" s="196"/>
      <c r="G74" s="196"/>
      <c r="H74" s="196"/>
      <c r="I74" s="196"/>
      <c r="J74" s="196"/>
      <c r="K74" s="196"/>
      <c r="L74" s="196"/>
      <c r="M74" s="178"/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178"/>
      <c r="Y74" s="178"/>
      <c r="Z74" s="178"/>
      <c r="AA74" s="178"/>
      <c r="AB74" s="196"/>
      <c r="AC74" s="196"/>
      <c r="AD74" s="196"/>
      <c r="AE74" s="196"/>
      <c r="AF74" s="196"/>
      <c r="AG74" s="196"/>
      <c r="AH74" s="196"/>
      <c r="AI74" s="196"/>
    </row>
    <row r="75" spans="4:35" ht="24.75" customHeight="1">
      <c r="D75" s="196"/>
      <c r="E75" s="196"/>
      <c r="F75" s="196"/>
      <c r="G75" s="196"/>
      <c r="H75" s="196"/>
      <c r="I75" s="196"/>
      <c r="J75" s="196"/>
      <c r="K75" s="196"/>
      <c r="L75" s="196"/>
      <c r="M75" s="178"/>
      <c r="N75" s="178"/>
      <c r="O75" s="178"/>
      <c r="P75" s="178"/>
      <c r="Q75" s="178"/>
      <c r="R75" s="178"/>
      <c r="S75" s="178"/>
      <c r="T75" s="178"/>
      <c r="U75" s="178"/>
      <c r="V75" s="178"/>
      <c r="W75" s="178"/>
      <c r="X75" s="178"/>
      <c r="Y75" s="178"/>
      <c r="Z75" s="178"/>
      <c r="AA75" s="178"/>
      <c r="AB75" s="196"/>
      <c r="AC75" s="196"/>
      <c r="AD75" s="196"/>
      <c r="AE75" s="196"/>
      <c r="AF75" s="196"/>
      <c r="AG75" s="196"/>
      <c r="AH75" s="196"/>
      <c r="AI75" s="196"/>
    </row>
    <row r="76" spans="4:35" ht="24.75" customHeight="1">
      <c r="D76" s="196"/>
      <c r="E76" s="196"/>
      <c r="F76" s="196"/>
      <c r="G76" s="196"/>
      <c r="H76" s="196"/>
      <c r="I76" s="196"/>
      <c r="J76" s="196"/>
      <c r="K76" s="196"/>
      <c r="L76" s="196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8"/>
      <c r="AB76" s="196"/>
      <c r="AC76" s="196"/>
      <c r="AD76" s="196"/>
      <c r="AE76" s="196"/>
      <c r="AF76" s="196"/>
      <c r="AG76" s="196"/>
      <c r="AH76" s="196"/>
      <c r="AI76" s="196"/>
    </row>
    <row r="77" spans="4:35" ht="24.75" customHeight="1">
      <c r="D77" s="196"/>
      <c r="E77" s="196"/>
      <c r="F77" s="196"/>
      <c r="G77" s="196"/>
      <c r="H77" s="196"/>
      <c r="I77" s="196"/>
      <c r="J77" s="196"/>
      <c r="K77" s="196"/>
      <c r="L77" s="196"/>
      <c r="M77" s="178"/>
      <c r="N77" s="178"/>
      <c r="O77" s="178"/>
      <c r="P77" s="178"/>
      <c r="Q77" s="178"/>
      <c r="R77" s="178"/>
      <c r="S77" s="178"/>
      <c r="T77" s="178"/>
      <c r="U77" s="178"/>
      <c r="V77" s="178"/>
      <c r="W77" s="178"/>
      <c r="X77" s="178"/>
      <c r="Y77" s="178"/>
      <c r="Z77" s="178"/>
      <c r="AA77" s="178"/>
      <c r="AB77" s="196"/>
      <c r="AC77" s="196"/>
      <c r="AD77" s="196"/>
      <c r="AE77" s="196"/>
      <c r="AF77" s="196"/>
      <c r="AG77" s="196"/>
      <c r="AH77" s="196"/>
      <c r="AI77" s="196"/>
    </row>
    <row r="78" spans="4:35" ht="24.75" customHeight="1">
      <c r="D78" s="196"/>
      <c r="E78" s="196"/>
      <c r="F78" s="196"/>
      <c r="G78" s="196"/>
      <c r="H78" s="196"/>
      <c r="I78" s="196"/>
      <c r="J78" s="196"/>
      <c r="K78" s="196"/>
      <c r="L78" s="196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  <c r="Z78" s="178"/>
      <c r="AA78" s="178"/>
      <c r="AB78" s="196"/>
      <c r="AC78" s="196"/>
      <c r="AD78" s="196"/>
      <c r="AE78" s="196"/>
      <c r="AF78" s="196"/>
      <c r="AG78" s="196"/>
      <c r="AH78" s="196"/>
      <c r="AI78" s="196"/>
    </row>
    <row r="79" spans="4:35" ht="24.75" customHeight="1">
      <c r="D79" s="196"/>
      <c r="E79" s="196"/>
      <c r="F79" s="196"/>
      <c r="G79" s="196"/>
      <c r="H79" s="196"/>
      <c r="I79" s="196"/>
      <c r="J79" s="196"/>
      <c r="K79" s="196"/>
      <c r="L79" s="196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8"/>
      <c r="AA79" s="178"/>
      <c r="AB79" s="196"/>
      <c r="AC79" s="196"/>
      <c r="AD79" s="196"/>
      <c r="AE79" s="196"/>
      <c r="AF79" s="196"/>
      <c r="AG79" s="196"/>
      <c r="AH79" s="196"/>
      <c r="AI79" s="196"/>
    </row>
    <row r="80" spans="4:35" ht="12.75" customHeight="1">
      <c r="D80" s="196"/>
      <c r="E80" s="196"/>
      <c r="F80" s="196"/>
      <c r="G80" s="196"/>
      <c r="H80" s="196"/>
      <c r="I80" s="196"/>
      <c r="J80" s="196"/>
      <c r="K80" s="196"/>
      <c r="L80" s="196"/>
      <c r="M80" s="178"/>
      <c r="N80" s="178"/>
      <c r="O80" s="178"/>
      <c r="P80" s="178"/>
      <c r="Q80" s="178"/>
      <c r="R80" s="178"/>
      <c r="S80" s="178"/>
      <c r="T80" s="178"/>
      <c r="U80" s="178"/>
      <c r="V80" s="178"/>
      <c r="W80" s="178"/>
      <c r="X80" s="178"/>
      <c r="Y80" s="178"/>
      <c r="Z80" s="178"/>
      <c r="AA80" s="178"/>
      <c r="AB80" s="196"/>
      <c r="AC80" s="196"/>
      <c r="AD80" s="196"/>
      <c r="AE80" s="196"/>
      <c r="AF80" s="196"/>
      <c r="AG80" s="196"/>
      <c r="AH80" s="196"/>
      <c r="AI80" s="196"/>
    </row>
    <row r="81" spans="4:35" ht="12.75" customHeight="1">
      <c r="D81" s="196"/>
      <c r="E81" s="196"/>
      <c r="F81" s="196"/>
      <c r="G81" s="196"/>
      <c r="H81" s="196"/>
      <c r="I81" s="196"/>
      <c r="J81" s="196"/>
      <c r="K81" s="196"/>
      <c r="L81" s="196"/>
      <c r="M81" s="178"/>
      <c r="N81" s="178"/>
      <c r="O81" s="178"/>
      <c r="P81" s="178"/>
      <c r="Q81" s="178"/>
      <c r="R81" s="178"/>
      <c r="S81" s="178"/>
      <c r="T81" s="178"/>
      <c r="U81" s="178"/>
      <c r="V81" s="178"/>
      <c r="W81" s="178"/>
      <c r="X81" s="178"/>
      <c r="Y81" s="178"/>
      <c r="Z81" s="178"/>
      <c r="AA81" s="178"/>
      <c r="AB81" s="196"/>
      <c r="AC81" s="196"/>
      <c r="AD81" s="196"/>
      <c r="AE81" s="196"/>
      <c r="AF81" s="196"/>
      <c r="AG81" s="196"/>
      <c r="AH81" s="196"/>
      <c r="AI81" s="196"/>
    </row>
    <row r="82" spans="4:35" ht="12.75" customHeight="1">
      <c r="D82" s="196"/>
      <c r="E82" s="196"/>
      <c r="F82" s="196"/>
      <c r="G82" s="196"/>
      <c r="H82" s="196"/>
      <c r="I82" s="196"/>
      <c r="J82" s="196"/>
      <c r="K82" s="196"/>
      <c r="L82" s="196"/>
      <c r="M82" s="178"/>
      <c r="N82" s="178"/>
      <c r="O82" s="178"/>
      <c r="P82" s="178"/>
      <c r="Q82" s="178"/>
      <c r="R82" s="178"/>
      <c r="S82" s="178"/>
      <c r="T82" s="178"/>
      <c r="U82" s="178"/>
      <c r="V82" s="178"/>
      <c r="W82" s="178"/>
      <c r="X82" s="178"/>
      <c r="Y82" s="178"/>
      <c r="Z82" s="178"/>
      <c r="AA82" s="178"/>
      <c r="AB82" s="196"/>
      <c r="AC82" s="196"/>
      <c r="AD82" s="196"/>
      <c r="AE82" s="196"/>
      <c r="AF82" s="196"/>
      <c r="AG82" s="196"/>
      <c r="AH82" s="196"/>
      <c r="AI82" s="196"/>
    </row>
    <row r="83" spans="4:35" ht="12.75" customHeight="1">
      <c r="D83" s="196"/>
      <c r="E83" s="196"/>
      <c r="F83" s="196"/>
      <c r="G83" s="196"/>
      <c r="H83" s="196"/>
      <c r="I83" s="196"/>
      <c r="J83" s="196"/>
      <c r="K83" s="196"/>
      <c r="L83" s="196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8"/>
      <c r="AA83" s="178"/>
      <c r="AB83" s="196"/>
      <c r="AC83" s="196"/>
      <c r="AD83" s="196"/>
      <c r="AE83" s="196"/>
      <c r="AF83" s="196"/>
      <c r="AG83" s="196"/>
      <c r="AH83" s="196"/>
      <c r="AI83" s="196"/>
    </row>
    <row r="84" spans="4:35" ht="12.75" customHeight="1">
      <c r="D84" s="196"/>
      <c r="E84" s="196"/>
      <c r="F84" s="196"/>
      <c r="G84" s="196"/>
      <c r="H84" s="196"/>
      <c r="I84" s="196"/>
      <c r="J84" s="196"/>
      <c r="K84" s="196"/>
      <c r="L84" s="196"/>
      <c r="M84" s="178"/>
      <c r="N84" s="178"/>
      <c r="O84" s="178"/>
      <c r="P84" s="178"/>
      <c r="Q84" s="178"/>
      <c r="R84" s="178"/>
      <c r="S84" s="178"/>
      <c r="T84" s="178"/>
      <c r="U84" s="178"/>
      <c r="V84" s="178"/>
      <c r="W84" s="178"/>
      <c r="X84" s="178"/>
      <c r="Y84" s="178"/>
      <c r="Z84" s="178"/>
      <c r="AA84" s="178"/>
      <c r="AB84" s="196"/>
      <c r="AC84" s="196"/>
      <c r="AD84" s="196"/>
      <c r="AE84" s="196"/>
      <c r="AF84" s="196"/>
      <c r="AG84" s="196"/>
      <c r="AH84" s="196"/>
      <c r="AI84" s="196"/>
    </row>
    <row r="85" spans="4:35" ht="12.75" customHeight="1">
      <c r="D85" s="196"/>
      <c r="E85" s="196"/>
      <c r="F85" s="196"/>
      <c r="G85" s="196"/>
      <c r="H85" s="196"/>
      <c r="I85" s="196"/>
      <c r="J85" s="196"/>
      <c r="K85" s="196"/>
      <c r="L85" s="196"/>
      <c r="M85" s="178"/>
      <c r="N85" s="178"/>
      <c r="O85" s="178"/>
      <c r="P85" s="178"/>
      <c r="Q85" s="178"/>
      <c r="R85" s="178"/>
      <c r="S85" s="178"/>
      <c r="T85" s="178"/>
      <c r="U85" s="178"/>
      <c r="V85" s="178"/>
      <c r="W85" s="178"/>
      <c r="X85" s="178"/>
      <c r="Y85" s="178"/>
      <c r="Z85" s="178"/>
      <c r="AA85" s="178"/>
      <c r="AB85" s="196"/>
      <c r="AC85" s="196"/>
      <c r="AD85" s="196"/>
      <c r="AE85" s="196"/>
      <c r="AF85" s="196"/>
      <c r="AG85" s="196"/>
      <c r="AH85" s="196"/>
      <c r="AI85" s="196"/>
    </row>
    <row r="86" spans="4:35" ht="12.75" customHeight="1">
      <c r="D86" s="196"/>
      <c r="E86" s="196"/>
      <c r="F86" s="196"/>
      <c r="G86" s="196"/>
      <c r="H86" s="196"/>
      <c r="I86" s="196"/>
      <c r="J86" s="196"/>
      <c r="K86" s="196"/>
      <c r="L86" s="196"/>
      <c r="M86" s="178"/>
      <c r="N86" s="178"/>
      <c r="O86" s="178"/>
      <c r="P86" s="178"/>
      <c r="Q86" s="178"/>
      <c r="R86" s="178"/>
      <c r="S86" s="178"/>
      <c r="T86" s="178"/>
      <c r="U86" s="178"/>
      <c r="V86" s="178"/>
      <c r="W86" s="178"/>
      <c r="X86" s="178"/>
      <c r="Y86" s="178"/>
      <c r="Z86" s="178"/>
      <c r="AA86" s="178"/>
      <c r="AB86" s="196"/>
      <c r="AC86" s="196"/>
      <c r="AD86" s="196"/>
      <c r="AE86" s="196"/>
      <c r="AF86" s="196"/>
      <c r="AG86" s="196"/>
      <c r="AH86" s="196"/>
      <c r="AI86" s="196"/>
    </row>
    <row r="87" spans="4:35" ht="12.75" customHeight="1">
      <c r="D87" s="196"/>
      <c r="E87" s="196"/>
      <c r="F87" s="196"/>
      <c r="G87" s="196"/>
      <c r="H87" s="196"/>
      <c r="I87" s="196"/>
      <c r="J87" s="196"/>
      <c r="K87" s="196"/>
      <c r="L87" s="196"/>
      <c r="M87" s="178"/>
      <c r="N87" s="178"/>
      <c r="O87" s="178"/>
      <c r="P87" s="178"/>
      <c r="Q87" s="178"/>
      <c r="R87" s="178"/>
      <c r="S87" s="178"/>
      <c r="T87" s="178"/>
      <c r="U87" s="178"/>
      <c r="V87" s="178"/>
      <c r="W87" s="178"/>
      <c r="X87" s="178"/>
      <c r="Y87" s="178"/>
      <c r="Z87" s="178"/>
      <c r="AA87" s="178"/>
      <c r="AB87" s="196"/>
      <c r="AC87" s="196"/>
      <c r="AD87" s="196"/>
      <c r="AE87" s="196"/>
      <c r="AF87" s="196"/>
      <c r="AG87" s="196"/>
      <c r="AH87" s="196"/>
      <c r="AI87" s="196"/>
    </row>
    <row r="88" spans="4:35" ht="12.75" customHeight="1">
      <c r="D88" s="196"/>
      <c r="E88" s="196"/>
      <c r="F88" s="196"/>
      <c r="G88" s="196"/>
      <c r="H88" s="196"/>
      <c r="I88" s="196"/>
      <c r="J88" s="196"/>
      <c r="K88" s="196"/>
      <c r="L88" s="196"/>
      <c r="M88" s="178"/>
      <c r="N88" s="178"/>
      <c r="O88" s="178"/>
      <c r="P88" s="178"/>
      <c r="Q88" s="178"/>
      <c r="R88" s="178"/>
      <c r="S88" s="178"/>
      <c r="T88" s="178"/>
      <c r="U88" s="178"/>
      <c r="V88" s="178"/>
      <c r="W88" s="178"/>
      <c r="X88" s="178"/>
      <c r="Y88" s="178"/>
      <c r="Z88" s="178"/>
      <c r="AA88" s="178"/>
      <c r="AB88" s="196"/>
      <c r="AC88" s="196"/>
      <c r="AD88" s="196"/>
      <c r="AE88" s="196"/>
      <c r="AF88" s="196"/>
      <c r="AG88" s="196"/>
      <c r="AH88" s="196"/>
      <c r="AI88" s="196"/>
    </row>
    <row r="89" spans="4:35" ht="12.75" customHeight="1">
      <c r="D89" s="196"/>
      <c r="E89" s="196"/>
      <c r="F89" s="196"/>
      <c r="G89" s="196"/>
      <c r="H89" s="196"/>
      <c r="I89" s="196"/>
      <c r="J89" s="196"/>
      <c r="K89" s="196"/>
      <c r="L89" s="196"/>
      <c r="M89" s="178"/>
      <c r="N89" s="178"/>
      <c r="O89" s="178"/>
      <c r="P89" s="178"/>
      <c r="Q89" s="178"/>
      <c r="R89" s="178"/>
      <c r="S89" s="178"/>
      <c r="T89" s="178"/>
      <c r="U89" s="178"/>
      <c r="V89" s="178"/>
      <c r="W89" s="178"/>
      <c r="X89" s="178"/>
      <c r="Y89" s="178"/>
      <c r="Z89" s="178"/>
      <c r="AA89" s="178"/>
      <c r="AB89" s="196"/>
      <c r="AC89" s="196"/>
      <c r="AD89" s="196"/>
      <c r="AE89" s="196"/>
      <c r="AF89" s="196"/>
      <c r="AG89" s="196"/>
      <c r="AH89" s="196"/>
      <c r="AI89" s="196"/>
    </row>
    <row r="90" spans="4:35" ht="12.75" customHeight="1">
      <c r="D90" s="196"/>
      <c r="E90" s="196"/>
      <c r="F90" s="196"/>
      <c r="G90" s="196"/>
      <c r="H90" s="196"/>
      <c r="I90" s="196"/>
      <c r="J90" s="196"/>
      <c r="K90" s="196"/>
      <c r="L90" s="196"/>
      <c r="M90" s="178"/>
      <c r="N90" s="178"/>
      <c r="O90" s="178"/>
      <c r="P90" s="178"/>
      <c r="Q90" s="178"/>
      <c r="R90" s="178"/>
      <c r="S90" s="178"/>
      <c r="T90" s="178"/>
      <c r="U90" s="178"/>
      <c r="V90" s="178"/>
      <c r="W90" s="178"/>
      <c r="X90" s="178"/>
      <c r="Y90" s="178"/>
      <c r="Z90" s="178"/>
      <c r="AA90" s="178"/>
      <c r="AB90" s="196"/>
      <c r="AC90" s="196"/>
      <c r="AD90" s="196"/>
      <c r="AE90" s="196"/>
      <c r="AF90" s="196"/>
      <c r="AG90" s="196"/>
      <c r="AH90" s="196"/>
      <c r="AI90" s="196"/>
    </row>
    <row r="91" spans="4:35" ht="12.75" customHeight="1">
      <c r="D91" s="196"/>
      <c r="E91" s="196"/>
      <c r="F91" s="196"/>
      <c r="G91" s="196"/>
      <c r="H91" s="196"/>
      <c r="I91" s="196"/>
      <c r="J91" s="196"/>
      <c r="K91" s="196"/>
      <c r="L91" s="196"/>
      <c r="M91" s="178"/>
      <c r="N91" s="178"/>
      <c r="O91" s="178"/>
      <c r="P91" s="178"/>
      <c r="Q91" s="178"/>
      <c r="R91" s="178"/>
      <c r="S91" s="178"/>
      <c r="T91" s="178"/>
      <c r="U91" s="178"/>
      <c r="V91" s="178"/>
      <c r="W91" s="178"/>
      <c r="X91" s="178"/>
      <c r="Y91" s="178"/>
      <c r="Z91" s="178"/>
      <c r="AA91" s="178"/>
      <c r="AB91" s="196"/>
      <c r="AC91" s="196"/>
      <c r="AD91" s="196"/>
      <c r="AE91" s="196"/>
      <c r="AF91" s="196"/>
      <c r="AG91" s="196"/>
      <c r="AH91" s="196"/>
      <c r="AI91" s="196"/>
    </row>
    <row r="92" spans="4:35" ht="12.75" customHeight="1">
      <c r="D92" s="196"/>
      <c r="E92" s="196"/>
      <c r="F92" s="196"/>
      <c r="G92" s="196"/>
      <c r="H92" s="196"/>
      <c r="I92" s="196"/>
      <c r="J92" s="196"/>
      <c r="K92" s="196"/>
      <c r="L92" s="196"/>
      <c r="M92" s="178"/>
      <c r="N92" s="178"/>
      <c r="O92" s="178"/>
      <c r="P92" s="178"/>
      <c r="Q92" s="178"/>
      <c r="R92" s="178"/>
      <c r="S92" s="178"/>
      <c r="T92" s="178"/>
      <c r="U92" s="178"/>
      <c r="V92" s="178"/>
      <c r="W92" s="178"/>
      <c r="X92" s="178"/>
      <c r="Y92" s="178"/>
      <c r="Z92" s="178"/>
      <c r="AA92" s="178"/>
      <c r="AB92" s="196"/>
      <c r="AC92" s="196"/>
      <c r="AD92" s="196"/>
      <c r="AE92" s="196"/>
      <c r="AF92" s="196"/>
      <c r="AG92" s="196"/>
      <c r="AH92" s="196"/>
      <c r="AI92" s="196"/>
    </row>
    <row r="93" spans="4:35" ht="12.75" customHeight="1">
      <c r="D93" s="196"/>
      <c r="E93" s="196"/>
      <c r="F93" s="196"/>
      <c r="G93" s="196"/>
      <c r="H93" s="196"/>
      <c r="I93" s="196"/>
      <c r="J93" s="196"/>
      <c r="K93" s="196"/>
      <c r="L93" s="196"/>
      <c r="M93" s="178"/>
      <c r="N93" s="178"/>
      <c r="O93" s="178"/>
      <c r="P93" s="178"/>
      <c r="Q93" s="178"/>
      <c r="R93" s="178"/>
      <c r="S93" s="178"/>
      <c r="T93" s="178"/>
      <c r="U93" s="178"/>
      <c r="V93" s="178"/>
      <c r="W93" s="178"/>
      <c r="X93" s="178"/>
      <c r="Y93" s="178"/>
      <c r="Z93" s="178"/>
      <c r="AA93" s="178"/>
      <c r="AB93" s="196"/>
      <c r="AC93" s="196"/>
      <c r="AD93" s="196"/>
      <c r="AE93" s="196"/>
      <c r="AF93" s="196"/>
      <c r="AG93" s="196"/>
      <c r="AH93" s="196"/>
      <c r="AI93" s="196"/>
    </row>
    <row r="94" spans="4:35" ht="12.75" customHeight="1">
      <c r="D94" s="196"/>
      <c r="E94" s="196"/>
      <c r="F94" s="196"/>
      <c r="G94" s="196"/>
      <c r="H94" s="196"/>
      <c r="I94" s="196"/>
      <c r="J94" s="196"/>
      <c r="K94" s="196"/>
      <c r="L94" s="196"/>
      <c r="M94" s="178"/>
      <c r="N94" s="178"/>
      <c r="O94" s="178"/>
      <c r="P94" s="178"/>
      <c r="Q94" s="178"/>
      <c r="R94" s="178"/>
      <c r="S94" s="178"/>
      <c r="T94" s="178"/>
      <c r="U94" s="178"/>
      <c r="V94" s="178"/>
      <c r="W94" s="178"/>
      <c r="X94" s="178"/>
      <c r="Y94" s="178"/>
      <c r="Z94" s="178"/>
      <c r="AA94" s="178"/>
      <c r="AB94" s="196"/>
      <c r="AC94" s="196"/>
      <c r="AD94" s="196"/>
      <c r="AE94" s="196"/>
      <c r="AF94" s="196"/>
      <c r="AG94" s="196"/>
      <c r="AH94" s="196"/>
      <c r="AI94" s="196"/>
    </row>
    <row r="95" spans="4:35" ht="12.75" customHeight="1">
      <c r="D95" s="196"/>
      <c r="E95" s="196"/>
      <c r="F95" s="196"/>
      <c r="G95" s="196"/>
      <c r="H95" s="196"/>
      <c r="I95" s="196"/>
      <c r="J95" s="196"/>
      <c r="K95" s="196"/>
      <c r="L95" s="196"/>
      <c r="M95" s="178"/>
      <c r="N95" s="178"/>
      <c r="O95" s="178"/>
      <c r="P95" s="178"/>
      <c r="Q95" s="178"/>
      <c r="R95" s="178"/>
      <c r="S95" s="178"/>
      <c r="T95" s="178"/>
      <c r="U95" s="178"/>
      <c r="V95" s="178"/>
      <c r="W95" s="178"/>
      <c r="X95" s="178"/>
      <c r="Y95" s="178"/>
      <c r="Z95" s="178"/>
      <c r="AA95" s="178"/>
      <c r="AB95" s="196"/>
      <c r="AC95" s="196"/>
      <c r="AD95" s="196"/>
      <c r="AE95" s="196"/>
      <c r="AF95" s="196"/>
      <c r="AG95" s="196"/>
      <c r="AH95" s="196"/>
      <c r="AI95" s="196"/>
    </row>
    <row r="96" spans="4:35" ht="12.75" customHeight="1">
      <c r="D96" s="196"/>
      <c r="E96" s="196"/>
      <c r="F96" s="196"/>
      <c r="G96" s="196"/>
      <c r="H96" s="196"/>
      <c r="I96" s="196"/>
      <c r="J96" s="196"/>
      <c r="K96" s="196"/>
      <c r="L96" s="196"/>
      <c r="M96" s="178"/>
      <c r="N96" s="178"/>
      <c r="O96" s="178"/>
      <c r="P96" s="178"/>
      <c r="Q96" s="178"/>
      <c r="R96" s="178"/>
      <c r="S96" s="178"/>
      <c r="T96" s="178"/>
      <c r="U96" s="178"/>
      <c r="V96" s="178"/>
      <c r="W96" s="178"/>
      <c r="X96" s="178"/>
      <c r="Y96" s="178"/>
      <c r="Z96" s="178"/>
      <c r="AA96" s="178"/>
      <c r="AB96" s="196"/>
      <c r="AC96" s="196"/>
      <c r="AD96" s="196"/>
      <c r="AE96" s="196"/>
      <c r="AF96" s="196"/>
      <c r="AG96" s="196"/>
      <c r="AH96" s="196"/>
      <c r="AI96" s="196"/>
    </row>
    <row r="97" spans="4:35" ht="12.75" customHeight="1">
      <c r="D97" s="196"/>
      <c r="E97" s="196"/>
      <c r="F97" s="196"/>
      <c r="G97" s="196"/>
      <c r="H97" s="196"/>
      <c r="I97" s="196"/>
      <c r="J97" s="196"/>
      <c r="K97" s="196"/>
      <c r="L97" s="196"/>
      <c r="M97" s="178"/>
      <c r="N97" s="178"/>
      <c r="O97" s="178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78"/>
      <c r="AA97" s="178"/>
      <c r="AB97" s="196"/>
      <c r="AC97" s="196"/>
      <c r="AD97" s="196"/>
      <c r="AE97" s="196"/>
      <c r="AF97" s="196"/>
      <c r="AG97" s="196"/>
      <c r="AH97" s="196"/>
      <c r="AI97" s="196"/>
    </row>
    <row r="98" spans="4:35" ht="12.75" customHeight="1">
      <c r="D98" s="196"/>
      <c r="E98" s="196"/>
      <c r="F98" s="196"/>
      <c r="G98" s="196"/>
      <c r="H98" s="196"/>
      <c r="I98" s="196"/>
      <c r="J98" s="196"/>
      <c r="K98" s="196"/>
      <c r="L98" s="196"/>
      <c r="M98" s="178"/>
      <c r="N98" s="178"/>
      <c r="O98" s="178"/>
      <c r="P98" s="178"/>
      <c r="Q98" s="178"/>
      <c r="R98" s="178"/>
      <c r="S98" s="178"/>
      <c r="T98" s="178"/>
      <c r="U98" s="178"/>
      <c r="V98" s="178"/>
      <c r="W98" s="178"/>
      <c r="X98" s="178"/>
      <c r="Y98" s="178"/>
      <c r="Z98" s="178"/>
      <c r="AA98" s="178"/>
      <c r="AB98" s="196"/>
      <c r="AC98" s="196"/>
      <c r="AD98" s="196"/>
      <c r="AE98" s="196"/>
      <c r="AF98" s="196"/>
      <c r="AG98" s="196"/>
      <c r="AH98" s="196"/>
      <c r="AI98" s="196"/>
    </row>
    <row r="99" spans="4:35" ht="12.75" customHeight="1">
      <c r="D99" s="196"/>
      <c r="E99" s="196"/>
      <c r="F99" s="196"/>
      <c r="G99" s="196"/>
      <c r="H99" s="196"/>
      <c r="I99" s="196"/>
      <c r="J99" s="196"/>
      <c r="K99" s="196"/>
      <c r="L99" s="196"/>
      <c r="M99" s="178"/>
      <c r="N99" s="178"/>
      <c r="O99" s="178"/>
      <c r="P99" s="178"/>
      <c r="Q99" s="178"/>
      <c r="R99" s="178"/>
      <c r="S99" s="178"/>
      <c r="T99" s="178"/>
      <c r="U99" s="178"/>
      <c r="V99" s="178"/>
      <c r="W99" s="178"/>
      <c r="X99" s="178"/>
      <c r="Y99" s="178"/>
      <c r="Z99" s="178"/>
      <c r="AA99" s="178"/>
      <c r="AB99" s="196"/>
      <c r="AC99" s="196"/>
      <c r="AD99" s="196"/>
      <c r="AE99" s="196"/>
      <c r="AF99" s="196"/>
      <c r="AG99" s="196"/>
      <c r="AH99" s="196"/>
      <c r="AI99" s="196"/>
    </row>
    <row r="100" spans="4:35" ht="12.75" customHeight="1">
      <c r="D100" s="196"/>
      <c r="E100" s="196"/>
      <c r="F100" s="196"/>
      <c r="G100" s="196"/>
      <c r="H100" s="196"/>
      <c r="I100" s="196"/>
      <c r="J100" s="196"/>
      <c r="K100" s="196"/>
      <c r="L100" s="196"/>
      <c r="M100" s="178"/>
      <c r="N100" s="178"/>
      <c r="O100" s="178"/>
      <c r="P100" s="178"/>
      <c r="Q100" s="178"/>
      <c r="R100" s="178"/>
      <c r="S100" s="178"/>
      <c r="T100" s="178"/>
      <c r="U100" s="178"/>
      <c r="V100" s="178"/>
      <c r="W100" s="178"/>
      <c r="X100" s="178"/>
      <c r="Y100" s="178"/>
      <c r="Z100" s="178"/>
      <c r="AA100" s="178"/>
      <c r="AB100" s="196"/>
      <c r="AC100" s="196"/>
      <c r="AD100" s="196"/>
      <c r="AE100" s="196"/>
      <c r="AF100" s="196"/>
      <c r="AG100" s="196"/>
      <c r="AH100" s="196"/>
      <c r="AI100" s="196"/>
    </row>
    <row r="101" spans="4:35" ht="12.75" customHeight="1">
      <c r="D101" s="196"/>
      <c r="E101" s="196"/>
      <c r="F101" s="196"/>
      <c r="G101" s="196"/>
      <c r="H101" s="196"/>
      <c r="I101" s="196"/>
      <c r="J101" s="196"/>
      <c r="K101" s="196"/>
      <c r="L101" s="196"/>
      <c r="M101" s="178"/>
      <c r="N101" s="178"/>
      <c r="O101" s="178"/>
      <c r="P101" s="178"/>
      <c r="Q101" s="178"/>
      <c r="R101" s="178"/>
      <c r="S101" s="178"/>
      <c r="T101" s="178"/>
      <c r="U101" s="178"/>
      <c r="V101" s="178"/>
      <c r="W101" s="178"/>
      <c r="X101" s="178"/>
      <c r="Y101" s="178"/>
      <c r="Z101" s="178"/>
      <c r="AA101" s="178"/>
      <c r="AB101" s="196"/>
      <c r="AC101" s="196"/>
      <c r="AD101" s="196"/>
      <c r="AE101" s="196"/>
      <c r="AF101" s="196"/>
      <c r="AG101" s="196"/>
      <c r="AH101" s="196"/>
      <c r="AI101" s="196"/>
    </row>
    <row r="102" spans="4:35" ht="12.75" customHeight="1">
      <c r="D102" s="196"/>
      <c r="E102" s="196"/>
      <c r="F102" s="196"/>
      <c r="G102" s="196"/>
      <c r="H102" s="196"/>
      <c r="I102" s="196"/>
      <c r="J102" s="196"/>
      <c r="K102" s="196"/>
      <c r="L102" s="196"/>
      <c r="M102" s="178"/>
      <c r="N102" s="178"/>
      <c r="O102" s="178"/>
      <c r="P102" s="178"/>
      <c r="Q102" s="178"/>
      <c r="R102" s="178"/>
      <c r="S102" s="178"/>
      <c r="T102" s="178"/>
      <c r="U102" s="178"/>
      <c r="V102" s="178"/>
      <c r="W102" s="178"/>
      <c r="X102" s="178"/>
      <c r="Y102" s="178"/>
      <c r="Z102" s="178"/>
      <c r="AA102" s="178"/>
      <c r="AB102" s="196"/>
      <c r="AC102" s="196"/>
      <c r="AD102" s="196"/>
      <c r="AE102" s="196"/>
      <c r="AF102" s="196"/>
      <c r="AG102" s="196"/>
      <c r="AH102" s="196"/>
      <c r="AI102" s="196"/>
    </row>
    <row r="103" spans="4:35" ht="12.75" customHeight="1">
      <c r="D103" s="196"/>
      <c r="E103" s="196"/>
      <c r="F103" s="196"/>
      <c r="G103" s="196"/>
      <c r="H103" s="196"/>
      <c r="I103" s="196"/>
      <c r="J103" s="196"/>
      <c r="K103" s="196"/>
      <c r="L103" s="196"/>
      <c r="M103" s="178"/>
      <c r="N103" s="178"/>
      <c r="O103" s="178"/>
      <c r="P103" s="178"/>
      <c r="Q103" s="178"/>
      <c r="R103" s="178"/>
      <c r="S103" s="178"/>
      <c r="T103" s="178"/>
      <c r="U103" s="178"/>
      <c r="V103" s="178"/>
      <c r="W103" s="178"/>
      <c r="X103" s="178"/>
      <c r="Y103" s="178"/>
      <c r="Z103" s="178"/>
      <c r="AA103" s="178"/>
      <c r="AB103" s="196"/>
      <c r="AC103" s="196"/>
      <c r="AD103" s="196"/>
      <c r="AE103" s="196"/>
      <c r="AF103" s="196"/>
      <c r="AG103" s="196"/>
      <c r="AH103" s="196"/>
      <c r="AI103" s="196"/>
    </row>
    <row r="104" spans="4:35" ht="12.75" customHeight="1">
      <c r="D104" s="196"/>
      <c r="E104" s="196"/>
      <c r="F104" s="196"/>
      <c r="G104" s="196"/>
      <c r="H104" s="196"/>
      <c r="I104" s="196"/>
      <c r="J104" s="196"/>
      <c r="K104" s="196"/>
      <c r="L104" s="196"/>
      <c r="M104" s="178"/>
      <c r="N104" s="178"/>
      <c r="O104" s="178"/>
      <c r="P104" s="178"/>
      <c r="Q104" s="178"/>
      <c r="R104" s="178"/>
      <c r="S104" s="178"/>
      <c r="T104" s="178"/>
      <c r="U104" s="178"/>
      <c r="V104" s="178"/>
      <c r="W104" s="178"/>
      <c r="X104" s="178"/>
      <c r="Y104" s="178"/>
      <c r="Z104" s="178"/>
      <c r="AA104" s="178"/>
      <c r="AB104" s="196"/>
      <c r="AC104" s="196"/>
      <c r="AD104" s="196"/>
      <c r="AE104" s="196"/>
      <c r="AF104" s="196"/>
      <c r="AG104" s="196"/>
      <c r="AH104" s="196"/>
      <c r="AI104" s="196"/>
    </row>
    <row r="105" spans="4:35" ht="12.75" customHeight="1">
      <c r="D105" s="196"/>
      <c r="E105" s="196"/>
      <c r="F105" s="196"/>
      <c r="G105" s="196"/>
      <c r="H105" s="196"/>
      <c r="I105" s="196"/>
      <c r="J105" s="196"/>
      <c r="K105" s="196"/>
      <c r="L105" s="196"/>
      <c r="M105" s="178"/>
      <c r="N105" s="178"/>
      <c r="O105" s="178"/>
      <c r="P105" s="178"/>
      <c r="Q105" s="178"/>
      <c r="R105" s="178"/>
      <c r="S105" s="178"/>
      <c r="T105" s="178"/>
      <c r="U105" s="178"/>
      <c r="V105" s="178"/>
      <c r="W105" s="178"/>
      <c r="X105" s="178"/>
      <c r="Y105" s="178"/>
      <c r="Z105" s="178"/>
      <c r="AA105" s="178"/>
      <c r="AB105" s="196"/>
      <c r="AC105" s="196"/>
      <c r="AD105" s="196"/>
      <c r="AE105" s="196"/>
      <c r="AF105" s="196"/>
      <c r="AG105" s="196"/>
      <c r="AH105" s="196"/>
      <c r="AI105" s="196"/>
    </row>
    <row r="106" spans="4:35" ht="12.75" customHeight="1">
      <c r="D106" s="196"/>
      <c r="E106" s="196"/>
      <c r="F106" s="196"/>
      <c r="G106" s="196"/>
      <c r="H106" s="196"/>
      <c r="I106" s="196"/>
      <c r="J106" s="196"/>
      <c r="K106" s="196"/>
      <c r="L106" s="196"/>
      <c r="M106" s="178"/>
      <c r="N106" s="178"/>
      <c r="O106" s="178"/>
      <c r="P106" s="178"/>
      <c r="Q106" s="178"/>
      <c r="R106" s="178"/>
      <c r="S106" s="178"/>
      <c r="T106" s="178"/>
      <c r="U106" s="178"/>
      <c r="V106" s="178"/>
      <c r="W106" s="178"/>
      <c r="X106" s="178"/>
      <c r="Y106" s="178"/>
      <c r="Z106" s="178"/>
      <c r="AA106" s="178"/>
      <c r="AB106" s="196"/>
      <c r="AC106" s="196"/>
      <c r="AD106" s="196"/>
      <c r="AE106" s="196"/>
      <c r="AF106" s="196"/>
      <c r="AG106" s="196"/>
      <c r="AH106" s="196"/>
      <c r="AI106" s="196"/>
    </row>
    <row r="107" spans="4:35" ht="12.75" customHeight="1">
      <c r="D107" s="196"/>
      <c r="E107" s="196"/>
      <c r="F107" s="196"/>
      <c r="G107" s="196"/>
      <c r="H107" s="196"/>
      <c r="I107" s="196"/>
      <c r="J107" s="196"/>
      <c r="K107" s="196"/>
      <c r="L107" s="196"/>
      <c r="M107" s="178"/>
      <c r="N107" s="178"/>
      <c r="O107" s="178"/>
      <c r="P107" s="178"/>
      <c r="Q107" s="178"/>
      <c r="R107" s="178"/>
      <c r="S107" s="178"/>
      <c r="T107" s="178"/>
      <c r="U107" s="178"/>
      <c r="V107" s="178"/>
      <c r="W107" s="178"/>
      <c r="X107" s="178"/>
      <c r="Y107" s="178"/>
      <c r="Z107" s="178"/>
      <c r="AA107" s="178"/>
      <c r="AB107" s="196"/>
      <c r="AC107" s="196"/>
      <c r="AD107" s="196"/>
      <c r="AE107" s="196"/>
      <c r="AF107" s="196"/>
      <c r="AG107" s="196"/>
      <c r="AH107" s="196"/>
      <c r="AI107" s="196"/>
    </row>
    <row r="108" spans="4:35" ht="12.75" customHeight="1">
      <c r="D108" s="196"/>
      <c r="E108" s="196"/>
      <c r="F108" s="196"/>
      <c r="G108" s="196"/>
      <c r="H108" s="196"/>
      <c r="I108" s="196"/>
      <c r="J108" s="196"/>
      <c r="K108" s="196"/>
      <c r="L108" s="196"/>
      <c r="M108" s="178"/>
      <c r="N108" s="178"/>
      <c r="O108" s="178"/>
      <c r="P108" s="178"/>
      <c r="Q108" s="178"/>
      <c r="R108" s="178"/>
      <c r="S108" s="178"/>
      <c r="T108" s="178"/>
      <c r="U108" s="178"/>
      <c r="V108" s="178"/>
      <c r="W108" s="178"/>
      <c r="X108" s="178"/>
      <c r="Y108" s="178"/>
      <c r="Z108" s="178"/>
      <c r="AA108" s="178"/>
      <c r="AB108" s="196"/>
      <c r="AC108" s="196"/>
      <c r="AD108" s="196"/>
      <c r="AE108" s="196"/>
      <c r="AF108" s="196"/>
      <c r="AG108" s="196"/>
      <c r="AH108" s="196"/>
      <c r="AI108" s="196"/>
    </row>
    <row r="109" spans="4:35" ht="12.75" customHeight="1">
      <c r="D109" s="196"/>
      <c r="E109" s="196"/>
      <c r="F109" s="196"/>
      <c r="G109" s="196"/>
      <c r="H109" s="196"/>
      <c r="I109" s="196"/>
      <c r="J109" s="196"/>
      <c r="K109" s="196"/>
      <c r="L109" s="196"/>
      <c r="M109" s="178"/>
      <c r="N109" s="178"/>
      <c r="O109" s="178"/>
      <c r="P109" s="178"/>
      <c r="Q109" s="178"/>
      <c r="R109" s="178"/>
      <c r="S109" s="178"/>
      <c r="T109" s="178"/>
      <c r="U109" s="178"/>
      <c r="V109" s="178"/>
      <c r="W109" s="178"/>
      <c r="X109" s="178"/>
      <c r="Y109" s="178"/>
      <c r="Z109" s="178"/>
      <c r="AA109" s="178"/>
      <c r="AB109" s="196"/>
      <c r="AC109" s="196"/>
      <c r="AD109" s="196"/>
      <c r="AE109" s="196"/>
      <c r="AF109" s="196"/>
      <c r="AG109" s="196"/>
      <c r="AH109" s="196"/>
      <c r="AI109" s="196"/>
    </row>
    <row r="110" spans="4:35" ht="12.75" customHeight="1">
      <c r="D110" s="196"/>
      <c r="E110" s="196"/>
      <c r="F110" s="196"/>
      <c r="G110" s="196"/>
      <c r="H110" s="196"/>
      <c r="I110" s="196"/>
      <c r="J110" s="196"/>
      <c r="K110" s="196"/>
      <c r="L110" s="196"/>
      <c r="M110" s="178"/>
      <c r="N110" s="178"/>
      <c r="O110" s="178"/>
      <c r="P110" s="178"/>
      <c r="Q110" s="178"/>
      <c r="R110" s="178"/>
      <c r="S110" s="178"/>
      <c r="T110" s="178"/>
      <c r="U110" s="178"/>
      <c r="V110" s="178"/>
      <c r="W110" s="178"/>
      <c r="X110" s="178"/>
      <c r="Y110" s="178"/>
      <c r="Z110" s="178"/>
      <c r="AA110" s="178"/>
      <c r="AB110" s="196"/>
      <c r="AC110" s="196"/>
      <c r="AD110" s="196"/>
      <c r="AE110" s="196"/>
      <c r="AF110" s="196"/>
      <c r="AG110" s="196"/>
      <c r="AH110" s="196"/>
      <c r="AI110" s="196"/>
    </row>
    <row r="111" spans="4:35" ht="12.75" customHeight="1">
      <c r="D111" s="196"/>
      <c r="E111" s="196"/>
      <c r="F111" s="196"/>
      <c r="G111" s="196"/>
      <c r="H111" s="196"/>
      <c r="I111" s="196"/>
      <c r="J111" s="196"/>
      <c r="K111" s="196"/>
      <c r="L111" s="196"/>
      <c r="M111" s="178"/>
      <c r="N111" s="178"/>
      <c r="O111" s="178"/>
      <c r="P111" s="178"/>
      <c r="Q111" s="178"/>
      <c r="R111" s="178"/>
      <c r="S111" s="178"/>
      <c r="T111" s="178"/>
      <c r="U111" s="178"/>
      <c r="V111" s="178"/>
      <c r="W111" s="178"/>
      <c r="X111" s="178"/>
      <c r="Y111" s="178"/>
      <c r="Z111" s="178"/>
      <c r="AA111" s="178"/>
      <c r="AB111" s="196"/>
      <c r="AC111" s="196"/>
      <c r="AD111" s="196"/>
      <c r="AE111" s="196"/>
      <c r="AF111" s="196"/>
      <c r="AG111" s="196"/>
      <c r="AH111" s="196"/>
      <c r="AI111" s="196"/>
    </row>
    <row r="112" spans="4:35" ht="12.75" customHeight="1">
      <c r="D112" s="196"/>
      <c r="E112" s="196"/>
      <c r="F112" s="196"/>
      <c r="G112" s="196"/>
      <c r="H112" s="196"/>
      <c r="I112" s="196"/>
      <c r="J112" s="196"/>
      <c r="K112" s="196"/>
      <c r="L112" s="196"/>
      <c r="M112" s="178"/>
      <c r="N112" s="178"/>
      <c r="O112" s="178"/>
      <c r="P112" s="178"/>
      <c r="Q112" s="178"/>
      <c r="R112" s="178"/>
      <c r="S112" s="178"/>
      <c r="T112" s="178"/>
      <c r="U112" s="178"/>
      <c r="V112" s="178"/>
      <c r="W112" s="178"/>
      <c r="X112" s="178"/>
      <c r="Y112" s="178"/>
      <c r="Z112" s="178"/>
      <c r="AA112" s="178"/>
      <c r="AB112" s="196"/>
      <c r="AC112" s="196"/>
      <c r="AD112" s="196"/>
      <c r="AE112" s="196"/>
      <c r="AF112" s="196"/>
      <c r="AG112" s="196"/>
      <c r="AH112" s="196"/>
      <c r="AI112" s="196"/>
    </row>
    <row r="113" spans="4:35" ht="12.75" customHeight="1">
      <c r="D113" s="196"/>
      <c r="E113" s="196"/>
      <c r="F113" s="196"/>
      <c r="G113" s="196"/>
      <c r="H113" s="196"/>
      <c r="I113" s="196"/>
      <c r="J113" s="196"/>
      <c r="K113" s="196"/>
      <c r="L113" s="196"/>
      <c r="M113" s="178"/>
      <c r="N113" s="178"/>
      <c r="O113" s="178"/>
      <c r="P113" s="178"/>
      <c r="Q113" s="178"/>
      <c r="R113" s="178"/>
      <c r="S113" s="178"/>
      <c r="T113" s="178"/>
      <c r="U113" s="178"/>
      <c r="V113" s="178"/>
      <c r="W113" s="178"/>
      <c r="X113" s="178"/>
      <c r="Y113" s="178"/>
      <c r="Z113" s="178"/>
      <c r="AA113" s="178"/>
      <c r="AB113" s="196"/>
      <c r="AC113" s="196"/>
      <c r="AD113" s="196"/>
      <c r="AE113" s="196"/>
      <c r="AF113" s="196"/>
      <c r="AG113" s="196"/>
      <c r="AH113" s="196"/>
      <c r="AI113" s="196"/>
    </row>
    <row r="114" spans="4:35" ht="12.75" customHeight="1">
      <c r="D114" s="196"/>
      <c r="E114" s="196"/>
      <c r="F114" s="196"/>
      <c r="G114" s="196"/>
      <c r="H114" s="196"/>
      <c r="I114" s="196"/>
      <c r="J114" s="196"/>
      <c r="K114" s="196"/>
      <c r="L114" s="196"/>
      <c r="M114" s="178"/>
      <c r="N114" s="178"/>
      <c r="O114" s="178"/>
      <c r="P114" s="178"/>
      <c r="Q114" s="178"/>
      <c r="R114" s="178"/>
      <c r="S114" s="178"/>
      <c r="T114" s="178"/>
      <c r="U114" s="178"/>
      <c r="V114" s="178"/>
      <c r="W114" s="178"/>
      <c r="X114" s="178"/>
      <c r="Y114" s="178"/>
      <c r="Z114" s="178"/>
      <c r="AA114" s="178"/>
      <c r="AB114" s="196"/>
      <c r="AC114" s="196"/>
      <c r="AD114" s="196"/>
      <c r="AE114" s="196"/>
      <c r="AF114" s="196"/>
      <c r="AG114" s="196"/>
      <c r="AH114" s="196"/>
      <c r="AI114" s="196"/>
    </row>
    <row r="115" spans="4:35" ht="12.75" customHeight="1">
      <c r="D115" s="196"/>
      <c r="E115" s="196"/>
      <c r="F115" s="196"/>
      <c r="G115" s="196"/>
      <c r="H115" s="196"/>
      <c r="I115" s="196"/>
      <c r="J115" s="196"/>
      <c r="K115" s="196"/>
      <c r="L115" s="196"/>
      <c r="M115" s="178"/>
      <c r="N115" s="178"/>
      <c r="O115" s="178"/>
      <c r="P115" s="178"/>
      <c r="Q115" s="178"/>
      <c r="R115" s="178"/>
      <c r="S115" s="178"/>
      <c r="T115" s="178"/>
      <c r="U115" s="178"/>
      <c r="V115" s="178"/>
      <c r="W115" s="178"/>
      <c r="X115" s="178"/>
      <c r="Y115" s="178"/>
      <c r="Z115" s="178"/>
      <c r="AA115" s="178"/>
      <c r="AB115" s="196"/>
      <c r="AC115" s="196"/>
      <c r="AD115" s="196"/>
      <c r="AE115" s="196"/>
      <c r="AF115" s="196"/>
      <c r="AG115" s="196"/>
      <c r="AH115" s="196"/>
      <c r="AI115" s="196"/>
    </row>
    <row r="116" spans="4:35" ht="12.75" customHeight="1">
      <c r="D116" s="196"/>
      <c r="E116" s="196"/>
      <c r="F116" s="196"/>
      <c r="G116" s="196"/>
      <c r="H116" s="196"/>
      <c r="I116" s="196"/>
      <c r="J116" s="196"/>
      <c r="K116" s="196"/>
      <c r="L116" s="196"/>
      <c r="M116" s="178"/>
      <c r="N116" s="178"/>
      <c r="O116" s="178"/>
      <c r="P116" s="178"/>
      <c r="Q116" s="178"/>
      <c r="R116" s="178"/>
      <c r="S116" s="178"/>
      <c r="T116" s="178"/>
      <c r="U116" s="178"/>
      <c r="V116" s="178"/>
      <c r="W116" s="178"/>
      <c r="X116" s="178"/>
      <c r="Y116" s="178"/>
      <c r="Z116" s="178"/>
      <c r="AA116" s="178"/>
      <c r="AB116" s="196"/>
      <c r="AC116" s="196"/>
      <c r="AD116" s="196"/>
      <c r="AE116" s="196"/>
      <c r="AF116" s="196"/>
      <c r="AG116" s="196"/>
      <c r="AH116" s="196"/>
      <c r="AI116" s="196"/>
    </row>
    <row r="117" spans="4:35" ht="12.75" customHeight="1">
      <c r="D117" s="196"/>
      <c r="E117" s="196"/>
      <c r="F117" s="196"/>
      <c r="G117" s="196"/>
      <c r="H117" s="196"/>
      <c r="I117" s="196"/>
      <c r="J117" s="196"/>
      <c r="K117" s="196"/>
      <c r="L117" s="196"/>
      <c r="M117" s="178"/>
      <c r="N117" s="178"/>
      <c r="O117" s="178"/>
      <c r="P117" s="178"/>
      <c r="Q117" s="178"/>
      <c r="R117" s="178"/>
      <c r="S117" s="178"/>
      <c r="T117" s="178"/>
      <c r="U117" s="178"/>
      <c r="V117" s="178"/>
      <c r="W117" s="178"/>
      <c r="X117" s="178"/>
      <c r="Y117" s="178"/>
      <c r="Z117" s="178"/>
      <c r="AA117" s="178"/>
      <c r="AB117" s="196"/>
      <c r="AC117" s="196"/>
      <c r="AD117" s="196"/>
      <c r="AE117" s="196"/>
      <c r="AF117" s="196"/>
      <c r="AG117" s="196"/>
      <c r="AH117" s="196"/>
      <c r="AI117" s="196"/>
    </row>
    <row r="118" spans="4:35" ht="12.75" customHeight="1">
      <c r="D118" s="196"/>
      <c r="E118" s="196"/>
      <c r="F118" s="196"/>
      <c r="G118" s="196"/>
      <c r="H118" s="196"/>
      <c r="I118" s="196"/>
      <c r="J118" s="196"/>
      <c r="K118" s="196"/>
      <c r="L118" s="196"/>
      <c r="M118" s="178"/>
      <c r="N118" s="178"/>
      <c r="O118" s="178"/>
      <c r="P118" s="178"/>
      <c r="Q118" s="178"/>
      <c r="R118" s="178"/>
      <c r="S118" s="178"/>
      <c r="T118" s="178"/>
      <c r="U118" s="178"/>
      <c r="V118" s="178"/>
      <c r="W118" s="178"/>
      <c r="X118" s="178"/>
      <c r="Y118" s="178"/>
      <c r="Z118" s="178"/>
      <c r="AA118" s="178"/>
      <c r="AB118" s="196"/>
      <c r="AC118" s="196"/>
      <c r="AD118" s="196"/>
      <c r="AE118" s="196"/>
      <c r="AF118" s="196"/>
      <c r="AG118" s="196"/>
      <c r="AH118" s="196"/>
      <c r="AI118" s="196"/>
    </row>
    <row r="119" spans="4:35" ht="12.75" customHeight="1">
      <c r="D119" s="196"/>
      <c r="E119" s="196"/>
      <c r="F119" s="196"/>
      <c r="G119" s="196"/>
      <c r="H119" s="196"/>
      <c r="I119" s="196"/>
      <c r="J119" s="196"/>
      <c r="K119" s="196"/>
      <c r="L119" s="196"/>
      <c r="M119" s="178"/>
      <c r="N119" s="178"/>
      <c r="O119" s="178"/>
      <c r="P119" s="178"/>
      <c r="Q119" s="178"/>
      <c r="R119" s="178"/>
      <c r="S119" s="178"/>
      <c r="T119" s="178"/>
      <c r="U119" s="178"/>
      <c r="V119" s="178"/>
      <c r="W119" s="178"/>
      <c r="X119" s="178"/>
      <c r="Y119" s="178"/>
      <c r="Z119" s="178"/>
      <c r="AA119" s="178"/>
      <c r="AB119" s="196"/>
      <c r="AC119" s="196"/>
      <c r="AD119" s="196"/>
      <c r="AE119" s="196"/>
      <c r="AF119" s="196"/>
      <c r="AG119" s="196"/>
      <c r="AH119" s="196"/>
      <c r="AI119" s="196"/>
    </row>
    <row r="120" spans="4:35" ht="12.75" customHeight="1">
      <c r="D120" s="196"/>
      <c r="E120" s="196"/>
      <c r="F120" s="196"/>
      <c r="G120" s="196"/>
      <c r="H120" s="196"/>
      <c r="I120" s="196"/>
      <c r="J120" s="196"/>
      <c r="K120" s="196"/>
      <c r="L120" s="196"/>
      <c r="M120" s="178"/>
      <c r="N120" s="178"/>
      <c r="O120" s="178"/>
      <c r="P120" s="178"/>
      <c r="Q120" s="178"/>
      <c r="R120" s="178"/>
      <c r="S120" s="178"/>
      <c r="T120" s="178"/>
      <c r="U120" s="178"/>
      <c r="V120" s="178"/>
      <c r="W120" s="178"/>
      <c r="X120" s="178"/>
      <c r="Y120" s="178"/>
      <c r="Z120" s="178"/>
      <c r="AA120" s="178"/>
      <c r="AB120" s="196"/>
      <c r="AC120" s="196"/>
      <c r="AD120" s="196"/>
      <c r="AE120" s="196"/>
      <c r="AF120" s="196"/>
      <c r="AG120" s="196"/>
      <c r="AH120" s="196"/>
      <c r="AI120" s="196"/>
    </row>
    <row r="121" spans="4:35" ht="12.75" customHeight="1">
      <c r="D121" s="196"/>
      <c r="E121" s="196"/>
      <c r="F121" s="196"/>
      <c r="G121" s="196"/>
      <c r="H121" s="196"/>
      <c r="I121" s="196"/>
      <c r="J121" s="196"/>
      <c r="K121" s="196"/>
      <c r="L121" s="196"/>
      <c r="M121" s="178"/>
      <c r="N121" s="178"/>
      <c r="O121" s="178"/>
      <c r="P121" s="178"/>
      <c r="Q121" s="178"/>
      <c r="R121" s="178"/>
      <c r="S121" s="178"/>
      <c r="T121" s="178"/>
      <c r="U121" s="178"/>
      <c r="V121" s="178"/>
      <c r="W121" s="178"/>
      <c r="X121" s="178"/>
      <c r="Y121" s="178"/>
      <c r="Z121" s="178"/>
      <c r="AA121" s="178"/>
      <c r="AB121" s="196"/>
      <c r="AC121" s="196"/>
      <c r="AD121" s="196"/>
      <c r="AE121" s="196"/>
      <c r="AF121" s="196"/>
      <c r="AG121" s="196"/>
      <c r="AH121" s="196"/>
      <c r="AI121" s="196"/>
    </row>
    <row r="122" spans="4:35" ht="12.75" customHeight="1">
      <c r="D122" s="196"/>
      <c r="E122" s="196"/>
      <c r="F122" s="196"/>
      <c r="G122" s="196"/>
      <c r="H122" s="196"/>
      <c r="I122" s="196"/>
      <c r="J122" s="196"/>
      <c r="K122" s="196"/>
      <c r="L122" s="196"/>
      <c r="M122" s="178"/>
      <c r="N122" s="178"/>
      <c r="O122" s="178"/>
      <c r="P122" s="178"/>
      <c r="Q122" s="178"/>
      <c r="R122" s="178"/>
      <c r="S122" s="178"/>
      <c r="T122" s="178"/>
      <c r="U122" s="178"/>
      <c r="V122" s="178"/>
      <c r="W122" s="178"/>
      <c r="X122" s="178"/>
      <c r="Y122" s="178"/>
      <c r="Z122" s="178"/>
      <c r="AA122" s="178"/>
      <c r="AB122" s="196"/>
      <c r="AC122" s="196"/>
      <c r="AD122" s="196"/>
      <c r="AE122" s="196"/>
      <c r="AF122" s="196"/>
      <c r="AG122" s="196"/>
      <c r="AH122" s="196"/>
      <c r="AI122" s="196"/>
    </row>
    <row r="123" spans="4:35" ht="12.75" customHeight="1">
      <c r="D123" s="196"/>
      <c r="E123" s="196"/>
      <c r="F123" s="196"/>
      <c r="G123" s="196"/>
      <c r="H123" s="196"/>
      <c r="I123" s="196"/>
      <c r="J123" s="196"/>
      <c r="K123" s="196"/>
      <c r="L123" s="196"/>
      <c r="M123" s="178"/>
      <c r="N123" s="178"/>
      <c r="O123" s="178"/>
      <c r="P123" s="178"/>
      <c r="Q123" s="178"/>
      <c r="R123" s="178"/>
      <c r="S123" s="178"/>
      <c r="T123" s="178"/>
      <c r="U123" s="178"/>
      <c r="V123" s="178"/>
      <c r="W123" s="178"/>
      <c r="X123" s="178"/>
      <c r="Y123" s="178"/>
      <c r="Z123" s="178"/>
      <c r="AA123" s="178"/>
      <c r="AB123" s="196"/>
      <c r="AC123" s="196"/>
      <c r="AD123" s="196"/>
      <c r="AE123" s="196"/>
      <c r="AF123" s="196"/>
      <c r="AG123" s="196"/>
      <c r="AH123" s="196"/>
      <c r="AI123" s="196"/>
    </row>
    <row r="124" spans="4:35" ht="12.75" customHeight="1">
      <c r="D124" s="196"/>
      <c r="E124" s="196"/>
      <c r="F124" s="196"/>
      <c r="G124" s="196"/>
      <c r="H124" s="196"/>
      <c r="I124" s="196"/>
      <c r="J124" s="196"/>
      <c r="K124" s="196"/>
      <c r="L124" s="196"/>
      <c r="M124" s="178"/>
      <c r="N124" s="178"/>
      <c r="O124" s="178"/>
      <c r="P124" s="178"/>
      <c r="Q124" s="178"/>
      <c r="R124" s="178"/>
      <c r="S124" s="178"/>
      <c r="T124" s="178"/>
      <c r="U124" s="178"/>
      <c r="V124" s="178"/>
      <c r="W124" s="178"/>
      <c r="X124" s="178"/>
      <c r="Y124" s="178"/>
      <c r="Z124" s="178"/>
      <c r="AA124" s="178"/>
      <c r="AB124" s="196"/>
      <c r="AC124" s="196"/>
      <c r="AD124" s="196"/>
      <c r="AE124" s="196"/>
      <c r="AF124" s="196"/>
      <c r="AG124" s="196"/>
      <c r="AH124" s="196"/>
      <c r="AI124" s="196"/>
    </row>
    <row r="125" spans="4:35" ht="12.75" customHeight="1">
      <c r="D125" s="196"/>
      <c r="E125" s="196"/>
      <c r="F125" s="196"/>
      <c r="G125" s="196"/>
      <c r="H125" s="196"/>
      <c r="I125" s="196"/>
      <c r="J125" s="196"/>
      <c r="K125" s="196"/>
      <c r="L125" s="196"/>
      <c r="M125" s="178"/>
      <c r="N125" s="178"/>
      <c r="O125" s="178"/>
      <c r="P125" s="178"/>
      <c r="Q125" s="178"/>
      <c r="R125" s="178"/>
      <c r="S125" s="178"/>
      <c r="T125" s="178"/>
      <c r="U125" s="178"/>
      <c r="V125" s="178"/>
      <c r="W125" s="178"/>
      <c r="X125" s="178"/>
      <c r="Y125" s="178"/>
      <c r="Z125" s="178"/>
      <c r="AA125" s="178"/>
      <c r="AB125" s="196"/>
      <c r="AC125" s="196"/>
      <c r="AD125" s="196"/>
      <c r="AE125" s="196"/>
      <c r="AF125" s="196"/>
      <c r="AG125" s="196"/>
      <c r="AH125" s="196"/>
      <c r="AI125" s="196"/>
    </row>
    <row r="126" spans="4:35" ht="12.75" customHeight="1">
      <c r="D126" s="196"/>
      <c r="E126" s="196"/>
      <c r="F126" s="196"/>
      <c r="G126" s="196"/>
      <c r="H126" s="196"/>
      <c r="I126" s="196"/>
      <c r="J126" s="196"/>
      <c r="K126" s="196"/>
      <c r="L126" s="196"/>
      <c r="M126" s="178"/>
      <c r="N126" s="178"/>
      <c r="O126" s="178"/>
      <c r="P126" s="178"/>
      <c r="Q126" s="178"/>
      <c r="R126" s="178"/>
      <c r="S126" s="178"/>
      <c r="T126" s="178"/>
      <c r="U126" s="178"/>
      <c r="V126" s="178"/>
      <c r="W126" s="178"/>
      <c r="X126" s="178"/>
      <c r="Y126" s="178"/>
      <c r="Z126" s="178"/>
      <c r="AA126" s="178"/>
      <c r="AB126" s="196"/>
      <c r="AC126" s="196"/>
      <c r="AD126" s="196"/>
      <c r="AE126" s="196"/>
      <c r="AF126" s="196"/>
      <c r="AG126" s="196"/>
      <c r="AH126" s="196"/>
      <c r="AI126" s="196"/>
    </row>
    <row r="127" spans="4:35" ht="12.75" customHeight="1">
      <c r="D127" s="196"/>
      <c r="E127" s="196"/>
      <c r="F127" s="196"/>
      <c r="G127" s="196"/>
      <c r="H127" s="196"/>
      <c r="I127" s="196"/>
      <c r="J127" s="196"/>
      <c r="K127" s="196"/>
      <c r="L127" s="196"/>
      <c r="M127" s="178"/>
      <c r="N127" s="178"/>
      <c r="O127" s="178"/>
      <c r="P127" s="178"/>
      <c r="Q127" s="178"/>
      <c r="R127" s="178"/>
      <c r="S127" s="178"/>
      <c r="T127" s="178"/>
      <c r="U127" s="178"/>
      <c r="V127" s="178"/>
      <c r="W127" s="178"/>
      <c r="X127" s="178"/>
      <c r="Y127" s="178"/>
      <c r="Z127" s="178"/>
      <c r="AA127" s="178"/>
      <c r="AB127" s="196"/>
      <c r="AC127" s="196"/>
      <c r="AD127" s="196"/>
      <c r="AE127" s="196"/>
      <c r="AF127" s="196"/>
      <c r="AG127" s="196"/>
      <c r="AH127" s="196"/>
      <c r="AI127" s="196"/>
    </row>
    <row r="128" spans="4:35" ht="12.75" customHeight="1">
      <c r="D128" s="196"/>
      <c r="E128" s="196"/>
      <c r="F128" s="196"/>
      <c r="G128" s="196"/>
      <c r="H128" s="196"/>
      <c r="I128" s="196"/>
      <c r="J128" s="196"/>
      <c r="K128" s="196"/>
      <c r="L128" s="196"/>
      <c r="M128" s="178"/>
      <c r="N128" s="178"/>
      <c r="O128" s="178"/>
      <c r="P128" s="178"/>
      <c r="Q128" s="178"/>
      <c r="R128" s="178"/>
      <c r="S128" s="178"/>
      <c r="T128" s="178"/>
      <c r="U128" s="178"/>
      <c r="V128" s="178"/>
      <c r="W128" s="178"/>
      <c r="X128" s="178"/>
      <c r="Y128" s="178"/>
      <c r="Z128" s="178"/>
      <c r="AA128" s="178"/>
      <c r="AB128" s="196"/>
      <c r="AC128" s="196"/>
      <c r="AD128" s="196"/>
      <c r="AE128" s="196"/>
      <c r="AF128" s="196"/>
      <c r="AG128" s="196"/>
      <c r="AH128" s="196"/>
      <c r="AI128" s="196"/>
    </row>
    <row r="129" spans="4:35" ht="12.75" customHeight="1">
      <c r="D129" s="196"/>
      <c r="E129" s="196"/>
      <c r="F129" s="196"/>
      <c r="G129" s="196"/>
      <c r="H129" s="196"/>
      <c r="I129" s="196"/>
      <c r="J129" s="196"/>
      <c r="K129" s="196"/>
      <c r="L129" s="196"/>
      <c r="M129" s="178"/>
      <c r="N129" s="178"/>
      <c r="O129" s="178"/>
      <c r="P129" s="178"/>
      <c r="Q129" s="178"/>
      <c r="R129" s="178"/>
      <c r="S129" s="178"/>
      <c r="T129" s="178"/>
      <c r="U129" s="178"/>
      <c r="V129" s="178"/>
      <c r="W129" s="178"/>
      <c r="X129" s="178"/>
      <c r="Y129" s="178"/>
      <c r="Z129" s="178"/>
      <c r="AA129" s="178"/>
      <c r="AB129" s="196"/>
      <c r="AC129" s="196"/>
      <c r="AD129" s="196"/>
      <c r="AE129" s="196"/>
      <c r="AF129" s="196"/>
      <c r="AG129" s="196"/>
      <c r="AH129" s="196"/>
      <c r="AI129" s="196"/>
    </row>
    <row r="130" spans="4:35" ht="12.75" customHeight="1">
      <c r="D130" s="196"/>
      <c r="E130" s="196"/>
      <c r="F130" s="196"/>
      <c r="G130" s="196"/>
      <c r="H130" s="196"/>
      <c r="I130" s="196"/>
      <c r="J130" s="196"/>
      <c r="K130" s="196"/>
      <c r="L130" s="196"/>
      <c r="M130" s="178"/>
      <c r="N130" s="178"/>
      <c r="O130" s="178"/>
      <c r="P130" s="178"/>
      <c r="Q130" s="178"/>
      <c r="R130" s="178"/>
      <c r="S130" s="178"/>
      <c r="T130" s="178"/>
      <c r="U130" s="178"/>
      <c r="V130" s="178"/>
      <c r="W130" s="178"/>
      <c r="X130" s="178"/>
      <c r="Y130" s="178"/>
      <c r="Z130" s="178"/>
      <c r="AA130" s="178"/>
      <c r="AB130" s="196"/>
      <c r="AC130" s="196"/>
      <c r="AD130" s="196"/>
      <c r="AE130" s="196"/>
      <c r="AF130" s="196"/>
      <c r="AG130" s="196"/>
      <c r="AH130" s="196"/>
      <c r="AI130" s="196"/>
    </row>
    <row r="131" spans="4:35" ht="12.75" customHeight="1">
      <c r="D131" s="196"/>
      <c r="E131" s="196"/>
      <c r="F131" s="196"/>
      <c r="G131" s="196"/>
      <c r="H131" s="196"/>
      <c r="I131" s="196"/>
      <c r="J131" s="196"/>
      <c r="K131" s="196"/>
      <c r="L131" s="196"/>
      <c r="M131" s="178"/>
      <c r="N131" s="178"/>
      <c r="O131" s="178"/>
      <c r="P131" s="178"/>
      <c r="Q131" s="178"/>
      <c r="R131" s="178"/>
      <c r="S131" s="178"/>
      <c r="T131" s="178"/>
      <c r="U131" s="178"/>
      <c r="V131" s="178"/>
      <c r="W131" s="178"/>
      <c r="X131" s="178"/>
      <c r="Y131" s="178"/>
      <c r="Z131" s="178"/>
      <c r="AA131" s="178"/>
      <c r="AB131" s="196"/>
      <c r="AC131" s="196"/>
      <c r="AD131" s="196"/>
      <c r="AE131" s="196"/>
      <c r="AF131" s="196"/>
      <c r="AG131" s="196"/>
      <c r="AH131" s="196"/>
      <c r="AI131" s="196"/>
    </row>
    <row r="132" spans="4:35" ht="12.75" customHeight="1">
      <c r="D132" s="196"/>
      <c r="E132" s="196"/>
      <c r="F132" s="196"/>
      <c r="G132" s="196"/>
      <c r="H132" s="196"/>
      <c r="I132" s="196"/>
      <c r="J132" s="196"/>
      <c r="K132" s="196"/>
      <c r="L132" s="196"/>
      <c r="M132" s="178"/>
      <c r="N132" s="178"/>
      <c r="O132" s="178"/>
      <c r="P132" s="178"/>
      <c r="Q132" s="178"/>
      <c r="R132" s="178"/>
      <c r="S132" s="178"/>
      <c r="T132" s="178"/>
      <c r="U132" s="178"/>
      <c r="V132" s="178"/>
      <c r="W132" s="178"/>
      <c r="X132" s="178"/>
      <c r="Y132" s="178"/>
      <c r="Z132" s="178"/>
      <c r="AA132" s="178"/>
      <c r="AB132" s="196"/>
      <c r="AC132" s="196"/>
      <c r="AD132" s="196"/>
      <c r="AE132" s="196"/>
      <c r="AF132" s="196"/>
      <c r="AG132" s="196"/>
      <c r="AH132" s="196"/>
      <c r="AI132" s="196"/>
    </row>
    <row r="133" spans="4:35" ht="12.75" customHeight="1">
      <c r="D133" s="196"/>
      <c r="E133" s="196"/>
      <c r="F133" s="196"/>
      <c r="G133" s="196"/>
      <c r="H133" s="196"/>
      <c r="I133" s="196"/>
      <c r="J133" s="196"/>
      <c r="K133" s="196"/>
      <c r="L133" s="196"/>
      <c r="M133" s="178"/>
      <c r="N133" s="178"/>
      <c r="O133" s="178"/>
      <c r="P133" s="178"/>
      <c r="Q133" s="178"/>
      <c r="R133" s="178"/>
      <c r="S133" s="178"/>
      <c r="T133" s="178"/>
      <c r="U133" s="178"/>
      <c r="V133" s="178"/>
      <c r="W133" s="178"/>
      <c r="X133" s="178"/>
      <c r="Y133" s="178"/>
      <c r="Z133" s="178"/>
      <c r="AA133" s="178"/>
      <c r="AB133" s="196"/>
      <c r="AC133" s="196"/>
      <c r="AD133" s="196"/>
      <c r="AE133" s="196"/>
      <c r="AF133" s="196"/>
      <c r="AG133" s="196"/>
      <c r="AH133" s="196"/>
      <c r="AI133" s="196"/>
    </row>
    <row r="134" spans="4:35" ht="12.75" customHeight="1">
      <c r="D134" s="196"/>
      <c r="E134" s="196"/>
      <c r="F134" s="196"/>
      <c r="G134" s="196"/>
      <c r="H134" s="196"/>
      <c r="I134" s="196"/>
      <c r="J134" s="196"/>
      <c r="K134" s="196"/>
      <c r="L134" s="196"/>
      <c r="M134" s="178"/>
      <c r="N134" s="178"/>
      <c r="O134" s="178"/>
      <c r="P134" s="178"/>
      <c r="Q134" s="178"/>
      <c r="R134" s="178"/>
      <c r="S134" s="178"/>
      <c r="T134" s="178"/>
      <c r="U134" s="178"/>
      <c r="V134" s="178"/>
      <c r="W134" s="178"/>
      <c r="X134" s="178"/>
      <c r="Y134" s="178"/>
      <c r="Z134" s="178"/>
      <c r="AA134" s="178"/>
      <c r="AB134" s="196"/>
      <c r="AC134" s="196"/>
      <c r="AD134" s="196"/>
      <c r="AE134" s="196"/>
      <c r="AF134" s="196"/>
      <c r="AG134" s="196"/>
      <c r="AH134" s="196"/>
      <c r="AI134" s="196"/>
    </row>
    <row r="135" spans="4:35" ht="12.75" customHeight="1">
      <c r="D135" s="196"/>
      <c r="E135" s="196"/>
      <c r="F135" s="196"/>
      <c r="G135" s="196"/>
      <c r="H135" s="196"/>
      <c r="I135" s="196"/>
      <c r="J135" s="196"/>
      <c r="K135" s="196"/>
      <c r="L135" s="196"/>
      <c r="M135" s="178"/>
      <c r="N135" s="178"/>
      <c r="O135" s="178"/>
      <c r="P135" s="178"/>
      <c r="Q135" s="178"/>
      <c r="R135" s="178"/>
      <c r="S135" s="178"/>
      <c r="T135" s="178"/>
      <c r="U135" s="178"/>
      <c r="V135" s="178"/>
      <c r="W135" s="178"/>
      <c r="X135" s="178"/>
      <c r="Y135" s="178"/>
      <c r="Z135" s="178"/>
      <c r="AA135" s="178"/>
      <c r="AB135" s="196"/>
      <c r="AC135" s="196"/>
      <c r="AD135" s="196"/>
      <c r="AE135" s="196"/>
      <c r="AF135" s="196"/>
      <c r="AG135" s="196"/>
      <c r="AH135" s="196"/>
      <c r="AI135" s="196"/>
    </row>
    <row r="136" spans="4:35" ht="12.75" customHeight="1">
      <c r="D136" s="196"/>
      <c r="E136" s="196"/>
      <c r="F136" s="196"/>
      <c r="G136" s="196"/>
      <c r="H136" s="196"/>
      <c r="I136" s="196"/>
      <c r="J136" s="196"/>
      <c r="K136" s="196"/>
      <c r="L136" s="196"/>
      <c r="M136" s="178"/>
      <c r="N136" s="178"/>
      <c r="O136" s="178"/>
      <c r="P136" s="178"/>
      <c r="Q136" s="178"/>
      <c r="R136" s="178"/>
      <c r="S136" s="178"/>
      <c r="T136" s="178"/>
      <c r="U136" s="178"/>
      <c r="V136" s="178"/>
      <c r="W136" s="178"/>
      <c r="X136" s="178"/>
      <c r="Y136" s="178"/>
      <c r="Z136" s="178"/>
      <c r="AA136" s="178"/>
      <c r="AB136" s="196"/>
      <c r="AC136" s="196"/>
      <c r="AD136" s="196"/>
      <c r="AE136" s="196"/>
      <c r="AF136" s="196"/>
      <c r="AG136" s="196"/>
      <c r="AH136" s="196"/>
      <c r="AI136" s="196"/>
    </row>
    <row r="137" spans="4:35" ht="12.75" customHeight="1">
      <c r="D137" s="196"/>
      <c r="E137" s="196"/>
      <c r="F137" s="196"/>
      <c r="G137" s="196"/>
      <c r="H137" s="196"/>
      <c r="I137" s="196"/>
      <c r="J137" s="196"/>
      <c r="K137" s="196"/>
      <c r="L137" s="196"/>
      <c r="M137" s="178"/>
      <c r="N137" s="178"/>
      <c r="O137" s="178"/>
      <c r="P137" s="178"/>
      <c r="Q137" s="178"/>
      <c r="R137" s="178"/>
      <c r="S137" s="178"/>
      <c r="T137" s="178"/>
      <c r="U137" s="178"/>
      <c r="V137" s="178"/>
      <c r="W137" s="178"/>
      <c r="X137" s="178"/>
      <c r="Y137" s="178"/>
      <c r="Z137" s="178"/>
      <c r="AA137" s="178"/>
      <c r="AB137" s="196"/>
      <c r="AC137" s="196"/>
      <c r="AD137" s="196"/>
      <c r="AE137" s="196"/>
      <c r="AF137" s="196"/>
      <c r="AG137" s="196"/>
      <c r="AH137" s="196"/>
      <c r="AI137" s="196"/>
    </row>
    <row r="138" spans="4:35" ht="12.75" customHeight="1">
      <c r="D138" s="196"/>
      <c r="E138" s="196"/>
      <c r="F138" s="196"/>
      <c r="G138" s="196"/>
      <c r="H138" s="196"/>
      <c r="I138" s="196"/>
      <c r="J138" s="196"/>
      <c r="K138" s="196"/>
      <c r="L138" s="196"/>
      <c r="M138" s="178"/>
      <c r="N138" s="178"/>
      <c r="O138" s="178"/>
      <c r="P138" s="178"/>
      <c r="Q138" s="178"/>
      <c r="R138" s="178"/>
      <c r="S138" s="178"/>
      <c r="T138" s="178"/>
      <c r="U138" s="178"/>
      <c r="V138" s="178"/>
      <c r="W138" s="178"/>
      <c r="X138" s="178"/>
      <c r="Y138" s="178"/>
      <c r="Z138" s="178"/>
      <c r="AA138" s="178"/>
      <c r="AB138" s="196"/>
      <c r="AC138" s="196"/>
      <c r="AD138" s="196"/>
      <c r="AE138" s="196"/>
      <c r="AF138" s="196"/>
      <c r="AG138" s="196"/>
      <c r="AH138" s="196"/>
      <c r="AI138" s="196"/>
    </row>
    <row r="139" spans="4:35" ht="12.75" customHeight="1">
      <c r="D139" s="196"/>
      <c r="E139" s="196"/>
      <c r="F139" s="196"/>
      <c r="G139" s="196"/>
      <c r="H139" s="196"/>
      <c r="I139" s="196"/>
      <c r="J139" s="196"/>
      <c r="K139" s="196"/>
      <c r="L139" s="196"/>
      <c r="M139" s="178"/>
      <c r="N139" s="178"/>
      <c r="O139" s="178"/>
      <c r="P139" s="178"/>
      <c r="Q139" s="178"/>
      <c r="R139" s="178"/>
      <c r="S139" s="178"/>
      <c r="T139" s="178"/>
      <c r="U139" s="178"/>
      <c r="V139" s="178"/>
      <c r="W139" s="178"/>
      <c r="X139" s="178"/>
      <c r="Y139" s="178"/>
      <c r="Z139" s="178"/>
      <c r="AA139" s="178"/>
      <c r="AB139" s="196"/>
      <c r="AC139" s="196"/>
      <c r="AD139" s="196"/>
      <c r="AE139" s="196"/>
      <c r="AF139" s="196"/>
      <c r="AG139" s="196"/>
      <c r="AH139" s="196"/>
      <c r="AI139" s="196"/>
    </row>
    <row r="140" spans="4:35" ht="12.75" customHeight="1">
      <c r="D140" s="196"/>
      <c r="E140" s="196"/>
      <c r="F140" s="196"/>
      <c r="G140" s="196"/>
      <c r="H140" s="196"/>
      <c r="I140" s="196"/>
      <c r="J140" s="196"/>
      <c r="K140" s="196"/>
      <c r="L140" s="196"/>
      <c r="M140" s="178"/>
      <c r="N140" s="178"/>
      <c r="O140" s="178"/>
      <c r="P140" s="178"/>
      <c r="Q140" s="178"/>
      <c r="R140" s="178"/>
      <c r="S140" s="178"/>
      <c r="T140" s="178"/>
      <c r="U140" s="178"/>
      <c r="V140" s="178"/>
      <c r="W140" s="178"/>
      <c r="X140" s="178"/>
      <c r="Y140" s="178"/>
      <c r="Z140" s="178"/>
      <c r="AA140" s="178"/>
      <c r="AB140" s="196"/>
      <c r="AC140" s="196"/>
      <c r="AD140" s="196"/>
      <c r="AE140" s="196"/>
      <c r="AF140" s="196"/>
      <c r="AG140" s="196"/>
      <c r="AH140" s="196"/>
      <c r="AI140" s="196"/>
    </row>
    <row r="141" spans="4:35" ht="12.75" customHeight="1">
      <c r="D141" s="196"/>
      <c r="E141" s="196"/>
      <c r="F141" s="196"/>
      <c r="G141" s="196"/>
      <c r="H141" s="196"/>
      <c r="I141" s="196"/>
      <c r="J141" s="196"/>
      <c r="K141" s="196"/>
      <c r="L141" s="196"/>
      <c r="M141" s="178"/>
      <c r="N141" s="178"/>
      <c r="O141" s="178"/>
      <c r="P141" s="178"/>
      <c r="Q141" s="178"/>
      <c r="R141" s="178"/>
      <c r="S141" s="178"/>
      <c r="T141" s="178"/>
      <c r="U141" s="178"/>
      <c r="V141" s="178"/>
      <c r="W141" s="178"/>
      <c r="X141" s="178"/>
      <c r="Y141" s="178"/>
      <c r="Z141" s="178"/>
      <c r="AA141" s="178"/>
      <c r="AB141" s="196"/>
      <c r="AC141" s="196"/>
      <c r="AD141" s="196"/>
      <c r="AE141" s="196"/>
      <c r="AF141" s="196"/>
      <c r="AG141" s="196"/>
      <c r="AH141" s="196"/>
      <c r="AI141" s="196"/>
    </row>
    <row r="142" spans="4:35" ht="12.75" customHeight="1">
      <c r="D142" s="196"/>
      <c r="E142" s="196"/>
      <c r="F142" s="196"/>
      <c r="G142" s="196"/>
      <c r="H142" s="196"/>
      <c r="I142" s="196"/>
      <c r="J142" s="196"/>
      <c r="K142" s="196"/>
      <c r="L142" s="196"/>
      <c r="M142" s="178"/>
      <c r="N142" s="178"/>
      <c r="O142" s="178"/>
      <c r="P142" s="178"/>
      <c r="Q142" s="178"/>
      <c r="R142" s="178"/>
      <c r="S142" s="178"/>
      <c r="T142" s="178"/>
      <c r="U142" s="178"/>
      <c r="V142" s="178"/>
      <c r="W142" s="178"/>
      <c r="X142" s="178"/>
      <c r="Y142" s="178"/>
      <c r="Z142" s="178"/>
      <c r="AA142" s="178"/>
      <c r="AB142" s="196"/>
      <c r="AC142" s="196"/>
      <c r="AD142" s="196"/>
      <c r="AE142" s="196"/>
      <c r="AF142" s="196"/>
      <c r="AG142" s="196"/>
      <c r="AH142" s="196"/>
      <c r="AI142" s="196"/>
    </row>
    <row r="143" spans="4:35" ht="12.75" customHeight="1">
      <c r="D143" s="196"/>
      <c r="E143" s="196"/>
      <c r="F143" s="196"/>
      <c r="G143" s="196"/>
      <c r="H143" s="196"/>
      <c r="I143" s="196"/>
      <c r="J143" s="196"/>
      <c r="K143" s="196"/>
      <c r="L143" s="196"/>
      <c r="M143" s="178"/>
      <c r="N143" s="178"/>
      <c r="O143" s="178"/>
      <c r="P143" s="178"/>
      <c r="Q143" s="178"/>
      <c r="R143" s="178"/>
      <c r="S143" s="178"/>
      <c r="T143" s="178"/>
      <c r="U143" s="178"/>
      <c r="V143" s="178"/>
      <c r="W143" s="178"/>
      <c r="X143" s="178"/>
      <c r="Y143" s="178"/>
      <c r="Z143" s="178"/>
      <c r="AA143" s="178"/>
      <c r="AB143" s="196"/>
      <c r="AC143" s="196"/>
      <c r="AD143" s="196"/>
      <c r="AE143" s="196"/>
      <c r="AF143" s="196"/>
      <c r="AG143" s="196"/>
      <c r="AH143" s="196"/>
      <c r="AI143" s="196"/>
    </row>
    <row r="144" spans="4:35" ht="12.75" customHeight="1">
      <c r="D144" s="196"/>
      <c r="E144" s="196"/>
      <c r="F144" s="196"/>
      <c r="G144" s="196"/>
      <c r="H144" s="196"/>
      <c r="I144" s="196"/>
      <c r="J144" s="196"/>
      <c r="K144" s="196"/>
      <c r="L144" s="196"/>
      <c r="M144" s="178"/>
      <c r="N144" s="178"/>
      <c r="O144" s="178"/>
      <c r="P144" s="178"/>
      <c r="Q144" s="178"/>
      <c r="R144" s="178"/>
      <c r="S144" s="178"/>
      <c r="T144" s="178"/>
      <c r="U144" s="178"/>
      <c r="V144" s="178"/>
      <c r="W144" s="178"/>
      <c r="X144" s="178"/>
      <c r="Y144" s="178"/>
      <c r="Z144" s="178"/>
      <c r="AA144" s="178"/>
      <c r="AB144" s="196"/>
      <c r="AC144" s="196"/>
      <c r="AD144" s="196"/>
      <c r="AE144" s="196"/>
      <c r="AF144" s="196"/>
      <c r="AG144" s="196"/>
      <c r="AH144" s="196"/>
      <c r="AI144" s="196"/>
    </row>
    <row r="145" spans="4:35" ht="12.75" customHeight="1">
      <c r="D145" s="196"/>
      <c r="E145" s="196"/>
      <c r="F145" s="196"/>
      <c r="G145" s="196"/>
      <c r="H145" s="196"/>
      <c r="I145" s="196"/>
      <c r="J145" s="196"/>
      <c r="K145" s="196"/>
      <c r="L145" s="196"/>
      <c r="M145" s="178"/>
      <c r="N145" s="178"/>
      <c r="O145" s="178"/>
      <c r="P145" s="178"/>
      <c r="Q145" s="178"/>
      <c r="R145" s="178"/>
      <c r="S145" s="178"/>
      <c r="T145" s="178"/>
      <c r="U145" s="178"/>
      <c r="V145" s="178"/>
      <c r="W145" s="178"/>
      <c r="X145" s="178"/>
      <c r="Y145" s="178"/>
      <c r="Z145" s="178"/>
      <c r="AA145" s="178"/>
      <c r="AB145" s="196"/>
      <c r="AC145" s="196"/>
      <c r="AD145" s="196"/>
      <c r="AE145" s="196"/>
      <c r="AF145" s="196"/>
      <c r="AG145" s="196"/>
      <c r="AH145" s="196"/>
      <c r="AI145" s="196"/>
    </row>
    <row r="146" spans="4:35" ht="12.75" customHeight="1">
      <c r="D146" s="196"/>
      <c r="E146" s="196"/>
      <c r="F146" s="196"/>
      <c r="G146" s="196"/>
      <c r="H146" s="196"/>
      <c r="I146" s="196"/>
      <c r="J146" s="196"/>
      <c r="K146" s="196"/>
      <c r="L146" s="196"/>
      <c r="M146" s="178"/>
      <c r="N146" s="178"/>
      <c r="O146" s="178"/>
      <c r="P146" s="178"/>
      <c r="Q146" s="178"/>
      <c r="R146" s="178"/>
      <c r="S146" s="178"/>
      <c r="T146" s="178"/>
      <c r="U146" s="178"/>
      <c r="V146" s="178"/>
      <c r="W146" s="178"/>
      <c r="X146" s="178"/>
      <c r="Y146" s="178"/>
      <c r="Z146" s="178"/>
      <c r="AA146" s="178"/>
      <c r="AB146" s="196"/>
      <c r="AC146" s="196"/>
      <c r="AD146" s="196"/>
      <c r="AE146" s="196"/>
      <c r="AF146" s="196"/>
      <c r="AG146" s="196"/>
      <c r="AH146" s="196"/>
      <c r="AI146" s="196"/>
    </row>
    <row r="147" spans="4:35" ht="12.75" customHeight="1">
      <c r="D147" s="196"/>
      <c r="E147" s="196"/>
      <c r="F147" s="196"/>
      <c r="G147" s="196"/>
      <c r="H147" s="196"/>
      <c r="I147" s="196"/>
      <c r="J147" s="196"/>
      <c r="K147" s="196"/>
      <c r="L147" s="196"/>
      <c r="M147" s="178"/>
      <c r="N147" s="178"/>
      <c r="O147" s="178"/>
      <c r="P147" s="178"/>
      <c r="Q147" s="178"/>
      <c r="R147" s="178"/>
      <c r="S147" s="178"/>
      <c r="T147" s="178"/>
      <c r="U147" s="178"/>
      <c r="V147" s="178"/>
      <c r="W147" s="178"/>
      <c r="X147" s="178"/>
      <c r="Y147" s="178"/>
      <c r="Z147" s="178"/>
      <c r="AA147" s="178"/>
      <c r="AB147" s="196"/>
      <c r="AC147" s="196"/>
      <c r="AD147" s="196"/>
      <c r="AE147" s="196"/>
      <c r="AF147" s="196"/>
      <c r="AG147" s="196"/>
      <c r="AH147" s="196"/>
      <c r="AI147" s="196"/>
    </row>
    <row r="148" spans="4:35" ht="12.75" customHeight="1">
      <c r="D148" s="196"/>
      <c r="E148" s="196"/>
      <c r="F148" s="196"/>
      <c r="G148" s="196"/>
      <c r="H148" s="196"/>
      <c r="I148" s="196"/>
      <c r="J148" s="196"/>
      <c r="K148" s="196"/>
      <c r="L148" s="196"/>
      <c r="M148" s="178"/>
      <c r="N148" s="178"/>
      <c r="O148" s="178"/>
      <c r="P148" s="178"/>
      <c r="Q148" s="178"/>
      <c r="R148" s="178"/>
      <c r="S148" s="178"/>
      <c r="T148" s="178"/>
      <c r="U148" s="178"/>
      <c r="V148" s="178"/>
      <c r="W148" s="178"/>
      <c r="X148" s="178"/>
      <c r="Y148" s="178"/>
      <c r="Z148" s="178"/>
      <c r="AA148" s="178"/>
      <c r="AB148" s="196"/>
      <c r="AC148" s="196"/>
      <c r="AD148" s="196"/>
      <c r="AE148" s="196"/>
      <c r="AF148" s="196"/>
      <c r="AG148" s="196"/>
      <c r="AH148" s="196"/>
      <c r="AI148" s="196"/>
    </row>
    <row r="149" spans="4:35" ht="12.75" customHeight="1">
      <c r="D149" s="196"/>
      <c r="E149" s="196"/>
      <c r="F149" s="196"/>
      <c r="G149" s="196"/>
      <c r="H149" s="196"/>
      <c r="I149" s="196"/>
      <c r="J149" s="196"/>
      <c r="K149" s="196"/>
      <c r="L149" s="196"/>
      <c r="M149" s="178"/>
      <c r="N149" s="178"/>
      <c r="O149" s="178"/>
      <c r="P149" s="178"/>
      <c r="Q149" s="178"/>
      <c r="R149" s="178"/>
      <c r="S149" s="178"/>
      <c r="T149" s="178"/>
      <c r="U149" s="178"/>
      <c r="V149" s="178"/>
      <c r="W149" s="178"/>
      <c r="X149" s="178"/>
      <c r="Y149" s="178"/>
      <c r="Z149" s="178"/>
      <c r="AA149" s="178"/>
      <c r="AB149" s="196"/>
      <c r="AC149" s="196"/>
      <c r="AD149" s="196"/>
      <c r="AE149" s="196"/>
      <c r="AF149" s="196"/>
      <c r="AG149" s="196"/>
      <c r="AH149" s="196"/>
      <c r="AI149" s="196"/>
    </row>
    <row r="150" spans="4:35" ht="12.75" customHeight="1">
      <c r="D150" s="196"/>
      <c r="E150" s="196"/>
      <c r="F150" s="196"/>
      <c r="G150" s="196"/>
      <c r="H150" s="196"/>
      <c r="I150" s="196"/>
      <c r="J150" s="196"/>
      <c r="K150" s="196"/>
      <c r="L150" s="196"/>
      <c r="M150" s="178"/>
      <c r="N150" s="178"/>
      <c r="O150" s="178"/>
      <c r="P150" s="178"/>
      <c r="Q150" s="178"/>
      <c r="R150" s="178"/>
      <c r="S150" s="178"/>
      <c r="T150" s="178"/>
      <c r="U150" s="178"/>
      <c r="V150" s="178"/>
      <c r="W150" s="178"/>
      <c r="X150" s="178"/>
      <c r="Y150" s="178"/>
      <c r="Z150" s="178"/>
      <c r="AA150" s="178"/>
      <c r="AB150" s="196"/>
      <c r="AC150" s="196"/>
      <c r="AD150" s="196"/>
      <c r="AE150" s="196"/>
      <c r="AF150" s="196"/>
      <c r="AG150" s="196"/>
      <c r="AH150" s="196"/>
      <c r="AI150" s="196"/>
    </row>
    <row r="151" spans="4:35" ht="12.75" customHeight="1">
      <c r="D151" s="196"/>
      <c r="E151" s="196"/>
      <c r="F151" s="196"/>
      <c r="G151" s="196"/>
      <c r="H151" s="196"/>
      <c r="I151" s="196"/>
      <c r="J151" s="196"/>
      <c r="K151" s="196"/>
      <c r="L151" s="196"/>
      <c r="M151" s="178"/>
      <c r="N151" s="178"/>
      <c r="O151" s="178"/>
      <c r="P151" s="178"/>
      <c r="Q151" s="178"/>
      <c r="R151" s="178"/>
      <c r="S151" s="178"/>
      <c r="T151" s="178"/>
      <c r="U151" s="178"/>
      <c r="V151" s="178"/>
      <c r="W151" s="178"/>
      <c r="X151" s="178"/>
      <c r="Y151" s="178"/>
      <c r="Z151" s="178"/>
      <c r="AA151" s="178"/>
      <c r="AB151" s="196"/>
      <c r="AC151" s="196"/>
      <c r="AD151" s="196"/>
      <c r="AE151" s="196"/>
      <c r="AF151" s="196"/>
      <c r="AG151" s="196"/>
      <c r="AH151" s="196"/>
      <c r="AI151" s="196"/>
    </row>
    <row r="152" spans="4:35" ht="12.75" customHeight="1">
      <c r="D152" s="196"/>
      <c r="E152" s="196"/>
      <c r="F152" s="196"/>
      <c r="G152" s="196"/>
      <c r="H152" s="196"/>
      <c r="I152" s="196"/>
      <c r="J152" s="196"/>
      <c r="K152" s="196"/>
      <c r="L152" s="196"/>
      <c r="M152" s="178"/>
      <c r="N152" s="178"/>
      <c r="O152" s="178"/>
      <c r="P152" s="178"/>
      <c r="Q152" s="178"/>
      <c r="R152" s="178"/>
      <c r="S152" s="178"/>
      <c r="T152" s="178"/>
      <c r="U152" s="178"/>
      <c r="V152" s="178"/>
      <c r="W152" s="178"/>
      <c r="X152" s="178"/>
      <c r="Y152" s="178"/>
      <c r="Z152" s="178"/>
      <c r="AA152" s="178"/>
      <c r="AB152" s="196"/>
      <c r="AC152" s="196"/>
      <c r="AD152" s="196"/>
      <c r="AE152" s="196"/>
      <c r="AF152" s="196"/>
      <c r="AG152" s="196"/>
      <c r="AH152" s="196"/>
      <c r="AI152" s="196"/>
    </row>
    <row r="153" spans="4:35" ht="12.75" customHeight="1">
      <c r="D153" s="196"/>
      <c r="E153" s="196"/>
      <c r="F153" s="196"/>
      <c r="G153" s="196"/>
      <c r="H153" s="196"/>
      <c r="I153" s="196"/>
      <c r="J153" s="196"/>
      <c r="K153" s="196"/>
      <c r="L153" s="196"/>
      <c r="M153" s="178"/>
      <c r="N153" s="178"/>
      <c r="O153" s="178"/>
      <c r="P153" s="178"/>
      <c r="Q153" s="178"/>
      <c r="R153" s="178"/>
      <c r="S153" s="178"/>
      <c r="T153" s="178"/>
      <c r="U153" s="178"/>
      <c r="V153" s="178"/>
      <c r="W153" s="178"/>
      <c r="X153" s="178"/>
      <c r="Y153" s="178"/>
      <c r="Z153" s="178"/>
      <c r="AA153" s="178"/>
      <c r="AB153" s="196"/>
      <c r="AC153" s="196"/>
      <c r="AD153" s="196"/>
      <c r="AE153" s="196"/>
      <c r="AF153" s="196"/>
      <c r="AG153" s="196"/>
      <c r="AH153" s="196"/>
      <c r="AI153" s="196"/>
    </row>
    <row r="154" spans="4:35" ht="12.75" customHeight="1">
      <c r="D154" s="196"/>
      <c r="E154" s="196"/>
      <c r="F154" s="196"/>
      <c r="G154" s="196"/>
      <c r="H154" s="196"/>
      <c r="I154" s="196"/>
      <c r="J154" s="196"/>
      <c r="K154" s="196"/>
      <c r="L154" s="196"/>
      <c r="M154" s="178"/>
      <c r="N154" s="178"/>
      <c r="O154" s="178"/>
      <c r="P154" s="178"/>
      <c r="Q154" s="178"/>
      <c r="R154" s="178"/>
      <c r="S154" s="178"/>
      <c r="T154" s="178"/>
      <c r="U154" s="178"/>
      <c r="V154" s="178"/>
      <c r="W154" s="178"/>
      <c r="X154" s="178"/>
      <c r="Y154" s="178"/>
      <c r="Z154" s="178"/>
      <c r="AA154" s="178"/>
      <c r="AB154" s="196"/>
      <c r="AC154" s="196"/>
      <c r="AD154" s="196"/>
      <c r="AE154" s="196"/>
      <c r="AF154" s="196"/>
      <c r="AG154" s="196"/>
      <c r="AH154" s="196"/>
      <c r="AI154" s="196"/>
    </row>
    <row r="155" spans="4:35" ht="12.75" customHeight="1">
      <c r="D155" s="196"/>
      <c r="E155" s="196"/>
      <c r="F155" s="196"/>
      <c r="G155" s="196"/>
      <c r="H155" s="196"/>
      <c r="I155" s="196"/>
      <c r="J155" s="196"/>
      <c r="K155" s="196"/>
      <c r="L155" s="196"/>
      <c r="M155" s="196"/>
      <c r="N155" s="196"/>
      <c r="O155" s="196"/>
      <c r="P155" s="196"/>
      <c r="Q155" s="196"/>
      <c r="R155" s="196"/>
      <c r="S155" s="196"/>
      <c r="T155" s="196"/>
      <c r="U155" s="196"/>
      <c r="V155" s="196"/>
      <c r="W155" s="196"/>
      <c r="X155" s="196"/>
      <c r="Y155" s="196"/>
      <c r="Z155" s="196"/>
      <c r="AA155" s="196"/>
      <c r="AB155" s="196"/>
      <c r="AC155" s="196"/>
      <c r="AD155" s="196"/>
      <c r="AE155" s="196"/>
      <c r="AF155" s="196"/>
      <c r="AG155" s="196"/>
      <c r="AH155" s="196"/>
      <c r="AI155" s="196"/>
    </row>
    <row r="156" spans="4:35" ht="12.75" customHeight="1">
      <c r="D156" s="196"/>
      <c r="E156" s="196"/>
      <c r="F156" s="196"/>
      <c r="G156" s="196"/>
      <c r="H156" s="196"/>
      <c r="I156" s="196"/>
      <c r="J156" s="196"/>
      <c r="K156" s="196"/>
      <c r="L156" s="196"/>
      <c r="M156" s="196"/>
      <c r="N156" s="196"/>
      <c r="O156" s="196"/>
      <c r="P156" s="196"/>
      <c r="Q156" s="196"/>
      <c r="R156" s="196"/>
      <c r="S156" s="196"/>
      <c r="T156" s="196"/>
      <c r="U156" s="196"/>
      <c r="V156" s="196"/>
      <c r="W156" s="196"/>
      <c r="X156" s="196"/>
      <c r="Y156" s="196"/>
      <c r="Z156" s="196"/>
      <c r="AA156" s="196"/>
      <c r="AB156" s="196"/>
      <c r="AC156" s="196"/>
      <c r="AD156" s="196"/>
      <c r="AE156" s="196"/>
      <c r="AF156" s="196"/>
      <c r="AG156" s="196"/>
      <c r="AH156" s="196"/>
      <c r="AI156" s="196"/>
    </row>
    <row r="157" spans="4:35" ht="12.75" customHeight="1">
      <c r="D157" s="196"/>
      <c r="E157" s="196"/>
      <c r="F157" s="196"/>
      <c r="G157" s="196"/>
      <c r="H157" s="196"/>
      <c r="I157" s="196"/>
      <c r="J157" s="196"/>
      <c r="K157" s="196"/>
      <c r="L157" s="196"/>
      <c r="M157" s="196"/>
      <c r="N157" s="196"/>
      <c r="O157" s="196"/>
      <c r="P157" s="196"/>
      <c r="Q157" s="196"/>
      <c r="R157" s="196"/>
      <c r="S157" s="196"/>
      <c r="T157" s="196"/>
      <c r="U157" s="196"/>
      <c r="V157" s="196"/>
      <c r="W157" s="196"/>
      <c r="X157" s="196"/>
      <c r="Y157" s="196"/>
      <c r="Z157" s="196"/>
      <c r="AA157" s="196"/>
      <c r="AB157" s="196"/>
      <c r="AC157" s="196"/>
      <c r="AD157" s="196"/>
      <c r="AE157" s="196"/>
      <c r="AF157" s="196"/>
      <c r="AG157" s="196"/>
      <c r="AH157" s="196"/>
      <c r="AI157" s="196"/>
    </row>
    <row r="158" spans="4:35" ht="12.75" customHeight="1">
      <c r="D158" s="196"/>
      <c r="E158" s="196"/>
      <c r="F158" s="196"/>
      <c r="G158" s="196"/>
      <c r="H158" s="196"/>
      <c r="I158" s="196"/>
      <c r="J158" s="196"/>
      <c r="K158" s="196"/>
      <c r="L158" s="196"/>
      <c r="M158" s="196"/>
      <c r="N158" s="196"/>
      <c r="O158" s="196"/>
      <c r="P158" s="196"/>
      <c r="Q158" s="196"/>
      <c r="R158" s="196"/>
      <c r="S158" s="196"/>
      <c r="T158" s="196"/>
      <c r="U158" s="196"/>
      <c r="V158" s="196"/>
      <c r="W158" s="196"/>
      <c r="X158" s="196"/>
      <c r="Y158" s="196"/>
      <c r="Z158" s="196"/>
      <c r="AA158" s="196"/>
      <c r="AB158" s="196"/>
      <c r="AC158" s="196"/>
      <c r="AD158" s="196"/>
      <c r="AE158" s="196"/>
      <c r="AF158" s="196"/>
      <c r="AG158" s="196"/>
      <c r="AH158" s="196"/>
      <c r="AI158" s="196"/>
    </row>
    <row r="159" spans="4:35" ht="12.75" customHeight="1">
      <c r="D159" s="196"/>
      <c r="E159" s="196"/>
      <c r="F159" s="196"/>
      <c r="G159" s="196"/>
      <c r="H159" s="196"/>
      <c r="I159" s="196"/>
      <c r="J159" s="196"/>
      <c r="K159" s="196"/>
      <c r="L159" s="196"/>
      <c r="M159" s="196"/>
      <c r="N159" s="196"/>
      <c r="O159" s="196"/>
      <c r="P159" s="196"/>
      <c r="Q159" s="196"/>
      <c r="R159" s="196"/>
      <c r="S159" s="196"/>
      <c r="T159" s="196"/>
      <c r="U159" s="196"/>
      <c r="V159" s="196"/>
      <c r="W159" s="196"/>
      <c r="X159" s="196"/>
      <c r="Y159" s="196"/>
      <c r="Z159" s="196"/>
      <c r="AA159" s="196"/>
      <c r="AB159" s="196"/>
      <c r="AC159" s="196"/>
      <c r="AD159" s="196"/>
      <c r="AE159" s="196"/>
      <c r="AF159" s="196"/>
      <c r="AG159" s="196"/>
      <c r="AH159" s="196"/>
      <c r="AI159" s="196"/>
    </row>
    <row r="160" spans="4:35" ht="12.75" customHeight="1">
      <c r="D160" s="196"/>
      <c r="E160" s="196"/>
      <c r="F160" s="196"/>
      <c r="G160" s="196"/>
      <c r="H160" s="196"/>
      <c r="I160" s="196"/>
      <c r="J160" s="196"/>
      <c r="K160" s="196"/>
      <c r="L160" s="196"/>
      <c r="M160" s="196"/>
      <c r="N160" s="196"/>
      <c r="O160" s="196"/>
      <c r="P160" s="196"/>
      <c r="Q160" s="196"/>
      <c r="R160" s="196"/>
      <c r="S160" s="196"/>
      <c r="T160" s="196"/>
      <c r="U160" s="196"/>
      <c r="V160" s="196"/>
      <c r="W160" s="196"/>
      <c r="X160" s="196"/>
      <c r="Y160" s="196"/>
      <c r="Z160" s="196"/>
      <c r="AA160" s="196"/>
      <c r="AB160" s="196"/>
      <c r="AC160" s="196"/>
      <c r="AD160" s="196"/>
      <c r="AE160" s="196"/>
      <c r="AF160" s="196"/>
      <c r="AG160" s="196"/>
      <c r="AH160" s="196"/>
      <c r="AI160" s="196"/>
    </row>
    <row r="161" spans="4:35" ht="12.75" customHeight="1">
      <c r="D161" s="196"/>
      <c r="E161" s="196"/>
      <c r="F161" s="196"/>
      <c r="G161" s="196"/>
      <c r="H161" s="196"/>
      <c r="I161" s="196"/>
      <c r="J161" s="196"/>
      <c r="K161" s="196"/>
      <c r="L161" s="196"/>
      <c r="M161" s="196"/>
      <c r="N161" s="196"/>
      <c r="O161" s="196"/>
      <c r="P161" s="196"/>
      <c r="Q161" s="196"/>
      <c r="R161" s="196"/>
      <c r="S161" s="196"/>
      <c r="T161" s="196"/>
      <c r="U161" s="196"/>
      <c r="V161" s="196"/>
      <c r="W161" s="196"/>
      <c r="X161" s="196"/>
      <c r="Y161" s="196"/>
      <c r="Z161" s="196"/>
      <c r="AA161" s="196"/>
      <c r="AB161" s="196"/>
      <c r="AC161" s="196"/>
      <c r="AD161" s="196"/>
      <c r="AE161" s="196"/>
      <c r="AF161" s="196"/>
      <c r="AG161" s="196"/>
      <c r="AH161" s="196"/>
      <c r="AI161" s="196"/>
    </row>
    <row r="162" spans="4:35" ht="12.75" customHeight="1">
      <c r="D162" s="196"/>
      <c r="E162" s="196"/>
      <c r="F162" s="196"/>
      <c r="G162" s="196"/>
      <c r="H162" s="196"/>
      <c r="I162" s="196"/>
      <c r="J162" s="196"/>
      <c r="K162" s="196"/>
      <c r="L162" s="196"/>
      <c r="M162" s="196"/>
      <c r="N162" s="196"/>
      <c r="O162" s="196"/>
      <c r="P162" s="196"/>
      <c r="Q162" s="196"/>
      <c r="R162" s="196"/>
      <c r="S162" s="196"/>
      <c r="T162" s="196"/>
      <c r="U162" s="196"/>
      <c r="V162" s="196"/>
      <c r="W162" s="196"/>
      <c r="X162" s="196"/>
      <c r="Y162" s="196"/>
      <c r="Z162" s="196"/>
      <c r="AA162" s="196"/>
      <c r="AB162" s="196"/>
      <c r="AC162" s="196"/>
      <c r="AD162" s="196"/>
      <c r="AE162" s="196"/>
      <c r="AF162" s="196"/>
      <c r="AG162" s="196"/>
      <c r="AH162" s="196"/>
      <c r="AI162" s="196"/>
    </row>
    <row r="163" spans="4:35" ht="12.75" customHeight="1">
      <c r="D163" s="196"/>
      <c r="E163" s="196"/>
      <c r="F163" s="196"/>
      <c r="G163" s="196"/>
      <c r="H163" s="196"/>
      <c r="I163" s="196"/>
      <c r="J163" s="196"/>
      <c r="K163" s="196"/>
      <c r="L163" s="196"/>
      <c r="M163" s="196"/>
      <c r="N163" s="196"/>
      <c r="O163" s="196"/>
      <c r="P163" s="196"/>
      <c r="Q163" s="196"/>
      <c r="R163" s="196"/>
      <c r="S163" s="196"/>
      <c r="T163" s="196"/>
      <c r="U163" s="196"/>
      <c r="V163" s="196"/>
      <c r="W163" s="196"/>
      <c r="X163" s="196"/>
      <c r="Y163" s="196"/>
      <c r="Z163" s="196"/>
      <c r="AA163" s="196"/>
      <c r="AB163" s="196"/>
      <c r="AC163" s="196"/>
      <c r="AD163" s="196"/>
      <c r="AE163" s="196"/>
      <c r="AF163" s="196"/>
      <c r="AG163" s="196"/>
      <c r="AH163" s="196"/>
      <c r="AI163" s="196"/>
    </row>
    <row r="164" spans="4:35" ht="12.75" customHeight="1">
      <c r="D164" s="196"/>
      <c r="E164" s="196"/>
      <c r="F164" s="196"/>
      <c r="G164" s="196"/>
      <c r="H164" s="196"/>
      <c r="I164" s="196"/>
      <c r="J164" s="196"/>
      <c r="K164" s="196"/>
      <c r="L164" s="196"/>
      <c r="M164" s="196"/>
      <c r="N164" s="196"/>
      <c r="O164" s="196"/>
      <c r="P164" s="196"/>
      <c r="Q164" s="196"/>
      <c r="R164" s="196"/>
      <c r="S164" s="196"/>
      <c r="T164" s="196"/>
      <c r="U164" s="196"/>
      <c r="V164" s="196"/>
      <c r="W164" s="196"/>
      <c r="X164" s="196"/>
      <c r="Y164" s="196"/>
      <c r="Z164" s="196"/>
      <c r="AA164" s="196"/>
      <c r="AB164" s="196"/>
      <c r="AC164" s="196"/>
      <c r="AD164" s="196"/>
      <c r="AE164" s="196"/>
      <c r="AF164" s="196"/>
      <c r="AG164" s="196"/>
      <c r="AH164" s="196"/>
      <c r="AI164" s="196"/>
    </row>
    <row r="165" spans="4:35" ht="12.75" customHeight="1">
      <c r="D165" s="196"/>
      <c r="E165" s="196"/>
      <c r="F165" s="196"/>
      <c r="G165" s="196"/>
      <c r="H165" s="196"/>
      <c r="I165" s="196"/>
      <c r="J165" s="196"/>
      <c r="K165" s="196"/>
      <c r="L165" s="196"/>
      <c r="M165" s="196"/>
      <c r="N165" s="196"/>
      <c r="O165" s="196"/>
      <c r="P165" s="196"/>
      <c r="Q165" s="196"/>
      <c r="R165" s="196"/>
      <c r="S165" s="196"/>
      <c r="T165" s="196"/>
      <c r="U165" s="196"/>
      <c r="V165" s="196"/>
      <c r="W165" s="196"/>
      <c r="X165" s="196"/>
      <c r="Y165" s="196"/>
      <c r="Z165" s="196"/>
      <c r="AA165" s="196"/>
      <c r="AB165" s="196"/>
      <c r="AC165" s="196"/>
      <c r="AD165" s="196"/>
      <c r="AE165" s="196"/>
      <c r="AF165" s="196"/>
      <c r="AG165" s="196"/>
      <c r="AH165" s="196"/>
      <c r="AI165" s="196"/>
    </row>
    <row r="166" spans="4:35" ht="12.75" customHeight="1">
      <c r="D166" s="196"/>
      <c r="E166" s="196"/>
      <c r="F166" s="196"/>
      <c r="G166" s="196"/>
      <c r="H166" s="196"/>
      <c r="I166" s="196"/>
      <c r="J166" s="196"/>
      <c r="K166" s="196"/>
      <c r="L166" s="196"/>
      <c r="M166" s="196"/>
      <c r="N166" s="196"/>
      <c r="O166" s="196"/>
      <c r="P166" s="196"/>
      <c r="Q166" s="196"/>
      <c r="R166" s="196"/>
      <c r="S166" s="196"/>
      <c r="T166" s="196"/>
      <c r="U166" s="196"/>
      <c r="V166" s="196"/>
      <c r="W166" s="196"/>
      <c r="X166" s="196"/>
      <c r="Y166" s="196"/>
      <c r="Z166" s="196"/>
      <c r="AA166" s="196"/>
      <c r="AB166" s="196"/>
      <c r="AC166" s="196"/>
      <c r="AD166" s="196"/>
      <c r="AE166" s="196"/>
      <c r="AF166" s="196"/>
      <c r="AG166" s="196"/>
      <c r="AH166" s="196"/>
      <c r="AI166" s="196"/>
    </row>
    <row r="167" spans="4:35" ht="12.75" customHeight="1">
      <c r="D167" s="196"/>
      <c r="E167" s="196"/>
      <c r="F167" s="196"/>
      <c r="G167" s="196"/>
      <c r="H167" s="196"/>
      <c r="I167" s="196"/>
      <c r="J167" s="196"/>
      <c r="K167" s="196"/>
      <c r="L167" s="196"/>
      <c r="M167" s="196"/>
      <c r="N167" s="196"/>
      <c r="O167" s="196"/>
      <c r="P167" s="196"/>
      <c r="Q167" s="196"/>
      <c r="R167" s="196"/>
      <c r="S167" s="196"/>
      <c r="T167" s="196"/>
      <c r="U167" s="196"/>
      <c r="V167" s="196"/>
      <c r="W167" s="196"/>
      <c r="X167" s="196"/>
      <c r="Y167" s="196"/>
      <c r="Z167" s="196"/>
      <c r="AA167" s="196"/>
      <c r="AB167" s="196"/>
      <c r="AC167" s="196"/>
      <c r="AD167" s="196"/>
      <c r="AE167" s="196"/>
      <c r="AF167" s="196"/>
      <c r="AG167" s="196"/>
      <c r="AH167" s="196"/>
      <c r="AI167" s="196"/>
    </row>
    <row r="168" spans="4:35" ht="12.75" customHeight="1">
      <c r="D168" s="196"/>
      <c r="E168" s="196"/>
      <c r="F168" s="196"/>
      <c r="G168" s="196"/>
      <c r="H168" s="196"/>
      <c r="I168" s="196"/>
      <c r="J168" s="196"/>
      <c r="K168" s="196"/>
      <c r="L168" s="196"/>
      <c r="M168" s="196"/>
      <c r="N168" s="196"/>
      <c r="O168" s="196"/>
      <c r="P168" s="196"/>
      <c r="Q168" s="196"/>
      <c r="R168" s="196"/>
      <c r="S168" s="196"/>
      <c r="T168" s="196"/>
      <c r="U168" s="196"/>
      <c r="V168" s="196"/>
      <c r="W168" s="196"/>
      <c r="X168" s="196"/>
      <c r="Y168" s="196"/>
      <c r="Z168" s="196"/>
      <c r="AA168" s="196"/>
      <c r="AB168" s="196"/>
      <c r="AC168" s="196"/>
      <c r="AD168" s="196"/>
      <c r="AE168" s="196"/>
      <c r="AF168" s="196"/>
      <c r="AG168" s="196"/>
      <c r="AH168" s="196"/>
      <c r="AI168" s="196"/>
    </row>
    <row r="169" spans="4:35" ht="12.75" customHeight="1">
      <c r="D169" s="196"/>
      <c r="E169" s="196"/>
      <c r="F169" s="196"/>
      <c r="G169" s="196"/>
      <c r="H169" s="196"/>
      <c r="I169" s="196"/>
      <c r="J169" s="196"/>
      <c r="K169" s="196"/>
      <c r="L169" s="196"/>
      <c r="M169" s="196"/>
      <c r="N169" s="196"/>
      <c r="O169" s="196"/>
      <c r="P169" s="196"/>
      <c r="Q169" s="196"/>
      <c r="R169" s="196"/>
      <c r="S169" s="196"/>
      <c r="T169" s="196"/>
      <c r="U169" s="196"/>
      <c r="V169" s="196"/>
      <c r="W169" s="196"/>
      <c r="X169" s="196"/>
      <c r="Y169" s="196"/>
      <c r="Z169" s="196"/>
      <c r="AA169" s="196"/>
      <c r="AB169" s="196"/>
      <c r="AC169" s="196"/>
      <c r="AD169" s="196"/>
      <c r="AE169" s="196"/>
      <c r="AF169" s="196"/>
      <c r="AG169" s="196"/>
      <c r="AH169" s="196"/>
      <c r="AI169" s="196"/>
    </row>
    <row r="170" spans="4:35" ht="12.75" customHeight="1">
      <c r="D170" s="196"/>
      <c r="E170" s="196"/>
      <c r="F170" s="196"/>
      <c r="G170" s="196"/>
      <c r="H170" s="196"/>
      <c r="I170" s="196"/>
      <c r="J170" s="196"/>
      <c r="K170" s="196"/>
      <c r="L170" s="196"/>
      <c r="M170" s="196"/>
      <c r="N170" s="196"/>
      <c r="O170" s="196"/>
      <c r="P170" s="196"/>
      <c r="Q170" s="196"/>
      <c r="R170" s="196"/>
      <c r="S170" s="196"/>
      <c r="T170" s="196"/>
      <c r="U170" s="196"/>
      <c r="V170" s="196"/>
      <c r="W170" s="196"/>
      <c r="X170" s="196"/>
      <c r="Y170" s="196"/>
      <c r="Z170" s="196"/>
      <c r="AA170" s="196"/>
      <c r="AB170" s="196"/>
      <c r="AC170" s="196"/>
      <c r="AD170" s="196"/>
      <c r="AE170" s="196"/>
      <c r="AF170" s="196"/>
      <c r="AG170" s="196"/>
      <c r="AH170" s="196"/>
      <c r="AI170" s="196"/>
    </row>
    <row r="171" spans="4:35" ht="12.75" customHeight="1">
      <c r="D171" s="196"/>
      <c r="E171" s="196"/>
      <c r="F171" s="196"/>
      <c r="G171" s="196"/>
      <c r="H171" s="196"/>
      <c r="I171" s="196"/>
      <c r="J171" s="196"/>
      <c r="K171" s="196"/>
      <c r="L171" s="196"/>
      <c r="M171" s="196"/>
      <c r="N171" s="196"/>
      <c r="O171" s="196"/>
      <c r="P171" s="196"/>
      <c r="Q171" s="196"/>
      <c r="R171" s="196"/>
      <c r="S171" s="196"/>
      <c r="T171" s="196"/>
      <c r="U171" s="196"/>
      <c r="V171" s="196"/>
      <c r="W171" s="196"/>
      <c r="X171" s="196"/>
      <c r="Y171" s="196"/>
      <c r="Z171" s="196"/>
      <c r="AA171" s="196"/>
      <c r="AB171" s="196"/>
      <c r="AC171" s="196"/>
      <c r="AD171" s="196"/>
      <c r="AE171" s="196"/>
      <c r="AF171" s="196"/>
      <c r="AG171" s="196"/>
      <c r="AH171" s="196"/>
      <c r="AI171" s="196"/>
    </row>
    <row r="172" spans="4:35" ht="12.75" customHeight="1">
      <c r="D172" s="196"/>
      <c r="E172" s="196"/>
      <c r="F172" s="196"/>
      <c r="G172" s="196"/>
      <c r="H172" s="196"/>
      <c r="I172" s="196"/>
      <c r="J172" s="196"/>
      <c r="K172" s="196"/>
      <c r="L172" s="196"/>
      <c r="M172" s="196"/>
      <c r="N172" s="196"/>
      <c r="O172" s="196"/>
      <c r="P172" s="196"/>
      <c r="Q172" s="196"/>
      <c r="R172" s="196"/>
      <c r="S172" s="196"/>
      <c r="T172" s="196"/>
      <c r="U172" s="196"/>
      <c r="V172" s="196"/>
      <c r="W172" s="196"/>
      <c r="X172" s="196"/>
      <c r="Y172" s="196"/>
      <c r="Z172" s="196"/>
      <c r="AA172" s="196"/>
      <c r="AB172" s="196"/>
      <c r="AC172" s="196"/>
      <c r="AD172" s="196"/>
      <c r="AE172" s="196"/>
      <c r="AF172" s="196"/>
      <c r="AG172" s="196"/>
      <c r="AH172" s="196"/>
      <c r="AI172" s="196"/>
    </row>
    <row r="173" spans="4:35" ht="12.75" customHeight="1">
      <c r="D173" s="196"/>
      <c r="E173" s="196"/>
      <c r="F173" s="196"/>
      <c r="G173" s="196"/>
      <c r="H173" s="196"/>
      <c r="I173" s="196"/>
      <c r="J173" s="196"/>
      <c r="K173" s="196"/>
      <c r="L173" s="196"/>
      <c r="M173" s="196"/>
      <c r="N173" s="196"/>
      <c r="O173" s="196"/>
      <c r="P173" s="196"/>
      <c r="Q173" s="196"/>
      <c r="R173" s="196"/>
      <c r="S173" s="196"/>
      <c r="T173" s="196"/>
      <c r="U173" s="196"/>
      <c r="V173" s="196"/>
      <c r="W173" s="196"/>
      <c r="X173" s="196"/>
      <c r="Y173" s="196"/>
      <c r="Z173" s="196"/>
      <c r="AA173" s="196"/>
      <c r="AB173" s="196"/>
      <c r="AC173" s="196"/>
      <c r="AD173" s="196"/>
      <c r="AE173" s="196"/>
      <c r="AF173" s="196"/>
      <c r="AG173" s="196"/>
      <c r="AH173" s="196"/>
      <c r="AI173" s="196"/>
    </row>
    <row r="174" spans="4:35" ht="12.75" customHeight="1">
      <c r="D174" s="196"/>
      <c r="E174" s="196"/>
      <c r="F174" s="196"/>
      <c r="G174" s="196"/>
      <c r="H174" s="196"/>
      <c r="I174" s="196"/>
      <c r="J174" s="196"/>
      <c r="K174" s="196"/>
      <c r="L174" s="196"/>
      <c r="M174" s="196"/>
      <c r="N174" s="196"/>
      <c r="O174" s="196"/>
      <c r="P174" s="196"/>
      <c r="Q174" s="196"/>
      <c r="R174" s="196"/>
      <c r="S174" s="196"/>
      <c r="T174" s="196"/>
      <c r="U174" s="196"/>
      <c r="V174" s="196"/>
      <c r="W174" s="196"/>
      <c r="X174" s="196"/>
      <c r="Y174" s="196"/>
      <c r="Z174" s="196"/>
      <c r="AA174" s="196"/>
      <c r="AB174" s="196"/>
      <c r="AC174" s="196"/>
      <c r="AD174" s="196"/>
      <c r="AE174" s="196"/>
      <c r="AF174" s="196"/>
      <c r="AG174" s="196"/>
      <c r="AH174" s="196"/>
      <c r="AI174" s="196"/>
    </row>
    <row r="175" spans="4:35" ht="12.75" customHeight="1">
      <c r="D175" s="196"/>
      <c r="E175" s="196"/>
      <c r="F175" s="196"/>
      <c r="G175" s="196"/>
      <c r="H175" s="196"/>
      <c r="I175" s="196"/>
      <c r="J175" s="196"/>
      <c r="K175" s="196"/>
      <c r="L175" s="196"/>
      <c r="M175" s="196"/>
      <c r="N175" s="196"/>
      <c r="O175" s="196"/>
      <c r="P175" s="196"/>
      <c r="Q175" s="196"/>
      <c r="R175" s="196"/>
      <c r="S175" s="196"/>
      <c r="T175" s="196"/>
      <c r="U175" s="196"/>
      <c r="V175" s="196"/>
      <c r="W175" s="196"/>
      <c r="X175" s="196"/>
      <c r="Y175" s="196"/>
      <c r="Z175" s="196"/>
      <c r="AA175" s="196"/>
      <c r="AB175" s="196"/>
      <c r="AC175" s="196"/>
      <c r="AD175" s="196"/>
      <c r="AE175" s="196"/>
      <c r="AF175" s="196"/>
      <c r="AG175" s="196"/>
      <c r="AH175" s="196"/>
      <c r="AI175" s="196"/>
    </row>
    <row r="176" spans="4:35" ht="12.75" customHeight="1">
      <c r="D176" s="196"/>
      <c r="E176" s="196"/>
      <c r="F176" s="196"/>
      <c r="G176" s="196"/>
      <c r="H176" s="196"/>
      <c r="I176" s="196"/>
      <c r="J176" s="196"/>
      <c r="K176" s="196"/>
      <c r="L176" s="196"/>
      <c r="M176" s="196"/>
      <c r="N176" s="196"/>
      <c r="O176" s="196"/>
      <c r="P176" s="196"/>
      <c r="Q176" s="196"/>
      <c r="R176" s="196"/>
      <c r="S176" s="196"/>
      <c r="T176" s="196"/>
      <c r="U176" s="196"/>
      <c r="V176" s="196"/>
      <c r="W176" s="196"/>
      <c r="X176" s="196"/>
      <c r="Y176" s="196"/>
      <c r="Z176" s="196"/>
      <c r="AA176" s="196"/>
      <c r="AB176" s="196"/>
      <c r="AC176" s="196"/>
      <c r="AD176" s="196"/>
      <c r="AE176" s="196"/>
      <c r="AF176" s="196"/>
      <c r="AG176" s="196"/>
      <c r="AH176" s="196"/>
      <c r="AI176" s="196"/>
    </row>
    <row r="177" spans="4:35" ht="12.75" customHeight="1">
      <c r="D177" s="196"/>
      <c r="E177" s="196"/>
      <c r="F177" s="196"/>
      <c r="G177" s="196"/>
      <c r="H177" s="196"/>
      <c r="I177" s="196"/>
      <c r="J177" s="196"/>
      <c r="K177" s="196"/>
      <c r="L177" s="196"/>
      <c r="M177" s="196"/>
      <c r="N177" s="196"/>
      <c r="O177" s="196"/>
      <c r="P177" s="196"/>
      <c r="Q177" s="196"/>
      <c r="R177" s="196"/>
      <c r="S177" s="196"/>
      <c r="T177" s="196"/>
      <c r="U177" s="196"/>
      <c r="V177" s="196"/>
      <c r="W177" s="196"/>
      <c r="X177" s="196"/>
      <c r="Y177" s="196"/>
      <c r="Z177" s="196"/>
      <c r="AA177" s="196"/>
      <c r="AB177" s="196"/>
      <c r="AC177" s="196"/>
      <c r="AD177" s="196"/>
      <c r="AE177" s="196"/>
      <c r="AF177" s="196"/>
      <c r="AG177" s="196"/>
      <c r="AH177" s="196"/>
      <c r="AI177" s="196"/>
    </row>
    <row r="178" spans="4:35" ht="12.75" customHeight="1">
      <c r="D178" s="196"/>
      <c r="E178" s="196"/>
      <c r="F178" s="196"/>
      <c r="G178" s="196"/>
      <c r="H178" s="196"/>
      <c r="I178" s="196"/>
      <c r="J178" s="196"/>
      <c r="K178" s="196"/>
      <c r="L178" s="196"/>
      <c r="M178" s="196"/>
      <c r="N178" s="196"/>
      <c r="O178" s="196"/>
      <c r="P178" s="196"/>
      <c r="Q178" s="196"/>
      <c r="R178" s="196"/>
      <c r="S178" s="196"/>
      <c r="T178" s="196"/>
      <c r="U178" s="196"/>
      <c r="V178" s="196"/>
      <c r="W178" s="196"/>
      <c r="X178" s="196"/>
      <c r="Y178" s="196"/>
      <c r="Z178" s="196"/>
      <c r="AA178" s="196"/>
      <c r="AB178" s="196"/>
      <c r="AC178" s="196"/>
      <c r="AD178" s="196"/>
      <c r="AE178" s="196"/>
      <c r="AF178" s="196"/>
      <c r="AG178" s="196"/>
      <c r="AH178" s="196"/>
      <c r="AI178" s="196"/>
    </row>
    <row r="179" spans="4:35" ht="12.75" customHeight="1">
      <c r="D179" s="196"/>
      <c r="E179" s="196"/>
      <c r="F179" s="196"/>
      <c r="G179" s="196"/>
      <c r="H179" s="196"/>
      <c r="I179" s="196"/>
      <c r="J179" s="196"/>
      <c r="K179" s="196"/>
      <c r="L179" s="196"/>
      <c r="M179" s="196"/>
      <c r="N179" s="196"/>
      <c r="O179" s="196"/>
      <c r="P179" s="196"/>
      <c r="Q179" s="196"/>
      <c r="R179" s="196"/>
      <c r="S179" s="196"/>
      <c r="T179" s="196"/>
      <c r="U179" s="196"/>
      <c r="V179" s="196"/>
      <c r="W179" s="196"/>
      <c r="X179" s="196"/>
      <c r="Y179" s="196"/>
      <c r="Z179" s="196"/>
      <c r="AA179" s="196"/>
      <c r="AB179" s="196"/>
      <c r="AC179" s="196"/>
      <c r="AD179" s="196"/>
      <c r="AE179" s="196"/>
      <c r="AF179" s="196"/>
      <c r="AG179" s="196"/>
      <c r="AH179" s="196"/>
      <c r="AI179" s="196"/>
    </row>
    <row r="180" spans="4:35" ht="12.75" customHeight="1">
      <c r="D180" s="196"/>
      <c r="E180" s="196"/>
      <c r="F180" s="196"/>
      <c r="G180" s="196"/>
      <c r="H180" s="196"/>
      <c r="I180" s="196"/>
      <c r="J180" s="196"/>
      <c r="K180" s="196"/>
      <c r="L180" s="196"/>
      <c r="M180" s="196"/>
      <c r="N180" s="196"/>
      <c r="O180" s="196"/>
      <c r="P180" s="196"/>
      <c r="Q180" s="196"/>
      <c r="R180" s="196"/>
      <c r="S180" s="196"/>
      <c r="T180" s="196"/>
      <c r="U180" s="196"/>
      <c r="V180" s="196"/>
      <c r="W180" s="196"/>
      <c r="X180" s="196"/>
      <c r="Y180" s="196"/>
      <c r="Z180" s="196"/>
      <c r="AA180" s="196"/>
      <c r="AB180" s="196"/>
      <c r="AC180" s="196"/>
      <c r="AD180" s="196"/>
      <c r="AE180" s="196"/>
      <c r="AF180" s="196"/>
      <c r="AG180" s="196"/>
      <c r="AH180" s="196"/>
      <c r="AI180" s="196"/>
    </row>
    <row r="181" spans="4:35" ht="12.75" customHeight="1">
      <c r="D181" s="196"/>
      <c r="E181" s="196"/>
      <c r="F181" s="196"/>
      <c r="G181" s="196"/>
      <c r="H181" s="196"/>
      <c r="I181" s="196"/>
      <c r="J181" s="196"/>
      <c r="K181" s="196"/>
      <c r="L181" s="196"/>
      <c r="M181" s="196"/>
      <c r="N181" s="196"/>
      <c r="O181" s="196"/>
      <c r="P181" s="196"/>
      <c r="Q181" s="196"/>
      <c r="R181" s="196"/>
      <c r="S181" s="196"/>
      <c r="T181" s="196"/>
      <c r="U181" s="196"/>
      <c r="V181" s="196"/>
      <c r="W181" s="196"/>
      <c r="X181" s="196"/>
      <c r="Y181" s="196"/>
      <c r="Z181" s="196"/>
      <c r="AA181" s="196"/>
      <c r="AB181" s="196"/>
      <c r="AC181" s="196"/>
      <c r="AD181" s="196"/>
      <c r="AE181" s="196"/>
      <c r="AF181" s="196"/>
      <c r="AG181" s="196"/>
      <c r="AH181" s="196"/>
      <c r="AI181" s="196"/>
    </row>
    <row r="182" spans="4:35" ht="12.75" customHeight="1">
      <c r="D182" s="196"/>
      <c r="E182" s="196"/>
      <c r="F182" s="196"/>
      <c r="G182" s="196"/>
      <c r="H182" s="196"/>
      <c r="I182" s="196"/>
      <c r="J182" s="196"/>
      <c r="K182" s="196"/>
      <c r="L182" s="196"/>
      <c r="M182" s="196"/>
      <c r="N182" s="196"/>
      <c r="O182" s="196"/>
      <c r="P182" s="196"/>
      <c r="Q182" s="196"/>
      <c r="R182" s="196"/>
      <c r="S182" s="196"/>
      <c r="T182" s="196"/>
      <c r="U182" s="196"/>
      <c r="V182" s="196"/>
      <c r="W182" s="196"/>
      <c r="X182" s="196"/>
      <c r="Y182" s="196"/>
      <c r="Z182" s="196"/>
      <c r="AA182" s="196"/>
      <c r="AB182" s="196"/>
      <c r="AC182" s="196"/>
      <c r="AD182" s="196"/>
      <c r="AE182" s="196"/>
      <c r="AF182" s="196"/>
      <c r="AG182" s="196"/>
      <c r="AH182" s="196"/>
      <c r="AI182" s="196"/>
    </row>
    <row r="183" spans="4:35" ht="12.75" customHeight="1">
      <c r="D183" s="196"/>
      <c r="E183" s="196"/>
      <c r="F183" s="196"/>
      <c r="G183" s="196"/>
      <c r="H183" s="196"/>
      <c r="I183" s="196"/>
      <c r="J183" s="196"/>
      <c r="K183" s="196"/>
      <c r="L183" s="196"/>
      <c r="M183" s="196"/>
      <c r="N183" s="196"/>
      <c r="O183" s="196"/>
      <c r="P183" s="196"/>
      <c r="Q183" s="196"/>
      <c r="R183" s="196"/>
      <c r="S183" s="196"/>
      <c r="T183" s="196"/>
      <c r="U183" s="196"/>
      <c r="V183" s="196"/>
      <c r="W183" s="196"/>
      <c r="X183" s="196"/>
      <c r="Y183" s="196"/>
      <c r="Z183" s="196"/>
      <c r="AA183" s="196"/>
      <c r="AB183" s="196"/>
      <c r="AC183" s="196"/>
      <c r="AD183" s="196"/>
      <c r="AE183" s="196"/>
      <c r="AF183" s="196"/>
      <c r="AG183" s="196"/>
      <c r="AH183" s="196"/>
      <c r="AI183" s="196"/>
    </row>
    <row r="184" spans="4:35" ht="12.75" customHeight="1">
      <c r="D184" s="196"/>
      <c r="E184" s="196"/>
      <c r="F184" s="196"/>
      <c r="G184" s="196"/>
      <c r="H184" s="196"/>
      <c r="I184" s="196"/>
      <c r="J184" s="196"/>
      <c r="K184" s="196"/>
      <c r="L184" s="196"/>
      <c r="M184" s="196"/>
      <c r="N184" s="196"/>
      <c r="O184" s="196"/>
      <c r="P184" s="196"/>
      <c r="Q184" s="196"/>
      <c r="R184" s="196"/>
      <c r="S184" s="196"/>
      <c r="T184" s="196"/>
      <c r="U184" s="196"/>
      <c r="V184" s="196"/>
      <c r="W184" s="196"/>
      <c r="X184" s="196"/>
      <c r="Y184" s="196"/>
      <c r="Z184" s="196"/>
      <c r="AA184" s="196"/>
      <c r="AB184" s="196"/>
      <c r="AC184" s="196"/>
      <c r="AD184" s="196"/>
      <c r="AE184" s="196"/>
      <c r="AF184" s="196"/>
      <c r="AG184" s="196"/>
      <c r="AH184" s="196"/>
      <c r="AI184" s="196"/>
    </row>
    <row r="185" spans="4:35" ht="12.75" customHeight="1">
      <c r="D185" s="196"/>
      <c r="E185" s="196"/>
      <c r="F185" s="196"/>
      <c r="G185" s="196"/>
      <c r="H185" s="196"/>
      <c r="I185" s="196"/>
      <c r="J185" s="196"/>
      <c r="K185" s="196"/>
      <c r="L185" s="196"/>
      <c r="M185" s="196"/>
      <c r="N185" s="196"/>
      <c r="O185" s="196"/>
      <c r="P185" s="196"/>
      <c r="Q185" s="196"/>
      <c r="R185" s="196"/>
      <c r="S185" s="196"/>
      <c r="T185" s="196"/>
      <c r="U185" s="196"/>
      <c r="V185" s="196"/>
      <c r="W185" s="196"/>
      <c r="X185" s="196"/>
      <c r="Y185" s="196"/>
      <c r="Z185" s="196"/>
      <c r="AA185" s="196"/>
      <c r="AB185" s="196"/>
      <c r="AC185" s="196"/>
      <c r="AD185" s="196"/>
      <c r="AE185" s="196"/>
      <c r="AF185" s="196"/>
      <c r="AG185" s="196"/>
      <c r="AH185" s="196"/>
      <c r="AI185" s="196"/>
    </row>
    <row r="186" spans="4:35" ht="12.75" customHeight="1">
      <c r="D186" s="196"/>
      <c r="E186" s="196"/>
      <c r="F186" s="196"/>
      <c r="G186" s="196"/>
      <c r="H186" s="196"/>
      <c r="I186" s="196"/>
      <c r="J186" s="196"/>
      <c r="K186" s="196"/>
      <c r="L186" s="196"/>
      <c r="M186" s="196"/>
      <c r="N186" s="196"/>
      <c r="O186" s="196"/>
      <c r="P186" s="196"/>
      <c r="Q186" s="196"/>
      <c r="R186" s="196"/>
      <c r="S186" s="196"/>
      <c r="T186" s="196"/>
      <c r="U186" s="196"/>
      <c r="V186" s="196"/>
      <c r="W186" s="196"/>
      <c r="X186" s="196"/>
      <c r="Y186" s="196"/>
      <c r="Z186" s="196"/>
      <c r="AA186" s="196"/>
      <c r="AB186" s="196"/>
      <c r="AC186" s="196"/>
      <c r="AD186" s="196"/>
      <c r="AE186" s="196"/>
      <c r="AF186" s="196"/>
      <c r="AG186" s="196"/>
      <c r="AH186" s="196"/>
      <c r="AI186" s="196"/>
    </row>
    <row r="187" spans="4:35" ht="12.75" customHeight="1">
      <c r="D187" s="196"/>
      <c r="E187" s="196"/>
      <c r="F187" s="196"/>
      <c r="G187" s="196"/>
      <c r="H187" s="196"/>
      <c r="I187" s="196"/>
      <c r="J187" s="196"/>
      <c r="K187" s="196"/>
      <c r="L187" s="196"/>
      <c r="M187" s="196"/>
      <c r="N187" s="196"/>
      <c r="O187" s="196"/>
      <c r="P187" s="196"/>
      <c r="Q187" s="196"/>
      <c r="R187" s="196"/>
      <c r="S187" s="196"/>
      <c r="T187" s="196"/>
      <c r="U187" s="196"/>
      <c r="V187" s="196"/>
      <c r="W187" s="196"/>
      <c r="X187" s="196"/>
      <c r="Y187" s="196"/>
      <c r="Z187" s="196"/>
      <c r="AA187" s="196"/>
      <c r="AB187" s="196"/>
      <c r="AC187" s="196"/>
      <c r="AD187" s="196"/>
      <c r="AE187" s="196"/>
      <c r="AF187" s="196"/>
      <c r="AG187" s="196"/>
      <c r="AH187" s="196"/>
      <c r="AI187" s="196"/>
    </row>
    <row r="188" spans="4:35" ht="12.75" customHeight="1">
      <c r="D188" s="196"/>
      <c r="E188" s="196"/>
      <c r="F188" s="196"/>
      <c r="G188" s="196"/>
      <c r="H188" s="196"/>
      <c r="I188" s="196"/>
      <c r="J188" s="196"/>
      <c r="K188" s="196"/>
      <c r="L188" s="196"/>
      <c r="M188" s="196"/>
      <c r="N188" s="196"/>
      <c r="O188" s="196"/>
      <c r="P188" s="196"/>
      <c r="Q188" s="196"/>
      <c r="R188" s="196"/>
      <c r="S188" s="196"/>
      <c r="T188" s="196"/>
      <c r="U188" s="196"/>
      <c r="V188" s="196"/>
      <c r="W188" s="196"/>
      <c r="X188" s="196"/>
      <c r="Y188" s="196"/>
      <c r="Z188" s="196"/>
      <c r="AA188" s="196"/>
      <c r="AB188" s="196"/>
      <c r="AC188" s="196"/>
      <c r="AD188" s="196"/>
      <c r="AE188" s="196"/>
      <c r="AF188" s="196"/>
      <c r="AG188" s="196"/>
      <c r="AH188" s="196"/>
      <c r="AI188" s="196"/>
    </row>
    <row r="189" spans="4:35" ht="12.75" customHeight="1">
      <c r="D189" s="196"/>
      <c r="E189" s="196"/>
      <c r="F189" s="196"/>
      <c r="G189" s="196"/>
      <c r="H189" s="196"/>
      <c r="I189" s="196"/>
      <c r="J189" s="196"/>
      <c r="K189" s="196"/>
      <c r="L189" s="196"/>
      <c r="M189" s="196"/>
      <c r="N189" s="196"/>
      <c r="O189" s="196"/>
      <c r="P189" s="196"/>
      <c r="Q189" s="196"/>
      <c r="R189" s="196"/>
      <c r="S189" s="196"/>
      <c r="T189" s="196"/>
      <c r="U189" s="196"/>
      <c r="V189" s="196"/>
      <c r="W189" s="196"/>
      <c r="X189" s="196"/>
      <c r="Y189" s="196"/>
      <c r="Z189" s="196"/>
      <c r="AA189" s="196"/>
      <c r="AB189" s="196"/>
      <c r="AC189" s="196"/>
      <c r="AD189" s="196"/>
      <c r="AE189" s="196"/>
      <c r="AF189" s="196"/>
      <c r="AG189" s="196"/>
      <c r="AH189" s="196"/>
      <c r="AI189" s="196"/>
    </row>
    <row r="190" spans="4:35" ht="12.75" customHeight="1">
      <c r="D190" s="196"/>
      <c r="E190" s="196"/>
      <c r="F190" s="196"/>
      <c r="G190" s="196"/>
      <c r="H190" s="196"/>
      <c r="I190" s="196"/>
      <c r="J190" s="196"/>
      <c r="K190" s="196"/>
      <c r="L190" s="196"/>
      <c r="M190" s="196"/>
      <c r="N190" s="196"/>
      <c r="O190" s="196"/>
      <c r="P190" s="196"/>
      <c r="Q190" s="196"/>
      <c r="R190" s="196"/>
      <c r="S190" s="196"/>
      <c r="T190" s="196"/>
      <c r="U190" s="196"/>
      <c r="V190" s="196"/>
      <c r="W190" s="196"/>
      <c r="X190" s="196"/>
      <c r="Y190" s="196"/>
      <c r="Z190" s="196"/>
      <c r="AA190" s="196"/>
      <c r="AB190" s="196"/>
      <c r="AC190" s="196"/>
      <c r="AD190" s="196"/>
      <c r="AE190" s="196"/>
      <c r="AF190" s="196"/>
      <c r="AG190" s="196"/>
      <c r="AH190" s="196"/>
      <c r="AI190" s="196"/>
    </row>
    <row r="191" spans="4:35" ht="12.75" customHeight="1">
      <c r="D191" s="196"/>
      <c r="E191" s="196"/>
      <c r="F191" s="196"/>
      <c r="G191" s="196"/>
      <c r="H191" s="196"/>
      <c r="I191" s="196"/>
      <c r="J191" s="196"/>
      <c r="K191" s="196"/>
      <c r="L191" s="196"/>
      <c r="M191" s="196"/>
      <c r="N191" s="196"/>
      <c r="O191" s="196"/>
      <c r="P191" s="196"/>
      <c r="Q191" s="196"/>
      <c r="R191" s="196"/>
      <c r="S191" s="196"/>
      <c r="T191" s="196"/>
      <c r="U191" s="196"/>
      <c r="V191" s="196"/>
      <c r="W191" s="196"/>
      <c r="X191" s="196"/>
      <c r="Y191" s="196"/>
      <c r="Z191" s="196"/>
      <c r="AA191" s="196"/>
      <c r="AB191" s="196"/>
      <c r="AC191" s="196"/>
      <c r="AD191" s="196"/>
      <c r="AE191" s="196"/>
      <c r="AF191" s="196"/>
      <c r="AG191" s="196"/>
      <c r="AH191" s="196"/>
      <c r="AI191" s="196"/>
    </row>
    <row r="192" spans="4:35" ht="12.75" customHeight="1">
      <c r="D192" s="196"/>
      <c r="E192" s="196"/>
      <c r="F192" s="196"/>
      <c r="G192" s="196"/>
      <c r="H192" s="196"/>
      <c r="I192" s="196"/>
      <c r="J192" s="196"/>
      <c r="K192" s="196"/>
      <c r="L192" s="196"/>
      <c r="M192" s="196"/>
      <c r="N192" s="196"/>
      <c r="O192" s="196"/>
      <c r="P192" s="196"/>
      <c r="Q192" s="196"/>
      <c r="R192" s="196"/>
      <c r="S192" s="196"/>
      <c r="T192" s="196"/>
      <c r="U192" s="196"/>
      <c r="V192" s="196"/>
      <c r="W192" s="196"/>
      <c r="X192" s="196"/>
      <c r="Y192" s="196"/>
      <c r="Z192" s="196"/>
      <c r="AA192" s="196"/>
      <c r="AB192" s="196"/>
      <c r="AC192" s="196"/>
      <c r="AD192" s="196"/>
      <c r="AE192" s="196"/>
      <c r="AF192" s="196"/>
      <c r="AG192" s="196"/>
      <c r="AH192" s="196"/>
      <c r="AI192" s="196"/>
    </row>
    <row r="193" spans="4:35" ht="12.75" customHeight="1">
      <c r="D193" s="196"/>
      <c r="E193" s="196"/>
      <c r="F193" s="196"/>
      <c r="G193" s="196"/>
      <c r="H193" s="196"/>
      <c r="I193" s="196"/>
      <c r="J193" s="196"/>
      <c r="K193" s="196"/>
      <c r="L193" s="196"/>
      <c r="M193" s="196"/>
      <c r="N193" s="196"/>
      <c r="O193" s="196"/>
      <c r="P193" s="196"/>
      <c r="Q193" s="196"/>
      <c r="R193" s="196"/>
      <c r="S193" s="196"/>
      <c r="T193" s="196"/>
      <c r="U193" s="196"/>
      <c r="V193" s="196"/>
      <c r="W193" s="196"/>
      <c r="X193" s="196"/>
      <c r="Y193" s="196"/>
      <c r="Z193" s="196"/>
      <c r="AA193" s="196"/>
      <c r="AB193" s="196"/>
      <c r="AC193" s="196"/>
      <c r="AD193" s="196"/>
      <c r="AE193" s="196"/>
      <c r="AF193" s="196"/>
      <c r="AG193" s="196"/>
      <c r="AH193" s="196"/>
      <c r="AI193" s="196"/>
    </row>
    <row r="194" spans="4:35" ht="12.75" customHeight="1">
      <c r="D194" s="196"/>
      <c r="E194" s="196"/>
      <c r="F194" s="196"/>
      <c r="G194" s="196"/>
      <c r="H194" s="196"/>
      <c r="I194" s="196"/>
      <c r="J194" s="196"/>
      <c r="K194" s="196"/>
      <c r="L194" s="196"/>
      <c r="M194" s="196"/>
      <c r="N194" s="196"/>
      <c r="O194" s="196"/>
      <c r="P194" s="196"/>
      <c r="Q194" s="196"/>
      <c r="R194" s="196"/>
      <c r="S194" s="196"/>
      <c r="T194" s="196"/>
      <c r="U194" s="196"/>
      <c r="V194" s="196"/>
      <c r="W194" s="196"/>
      <c r="X194" s="196"/>
      <c r="Y194" s="196"/>
      <c r="Z194" s="196"/>
      <c r="AA194" s="196"/>
      <c r="AB194" s="196"/>
      <c r="AC194" s="196"/>
      <c r="AD194" s="196"/>
      <c r="AE194" s="196"/>
      <c r="AF194" s="196"/>
      <c r="AG194" s="196"/>
      <c r="AH194" s="196"/>
      <c r="AI194" s="196"/>
    </row>
    <row r="195" spans="4:35" ht="12.75" customHeight="1">
      <c r="D195" s="196"/>
      <c r="E195" s="196"/>
      <c r="F195" s="196"/>
      <c r="G195" s="196"/>
      <c r="H195" s="196"/>
      <c r="I195" s="196"/>
      <c r="J195" s="196"/>
      <c r="K195" s="196"/>
      <c r="L195" s="196"/>
      <c r="M195" s="196"/>
      <c r="N195" s="196"/>
      <c r="O195" s="196"/>
      <c r="P195" s="196"/>
      <c r="Q195" s="196"/>
      <c r="R195" s="196"/>
      <c r="S195" s="196"/>
      <c r="T195" s="196"/>
      <c r="U195" s="196"/>
      <c r="V195" s="196"/>
      <c r="W195" s="196"/>
      <c r="X195" s="196"/>
      <c r="Y195" s="196"/>
      <c r="Z195" s="196"/>
      <c r="AA195" s="196"/>
      <c r="AB195" s="196"/>
      <c r="AC195" s="196"/>
      <c r="AD195" s="196"/>
      <c r="AE195" s="196"/>
      <c r="AF195" s="196"/>
      <c r="AG195" s="196"/>
      <c r="AH195" s="196"/>
      <c r="AI195" s="196"/>
    </row>
    <row r="196" spans="4:35" ht="12.75" customHeight="1">
      <c r="D196" s="196"/>
      <c r="E196" s="196"/>
      <c r="F196" s="196"/>
      <c r="G196" s="196"/>
      <c r="H196" s="196"/>
      <c r="I196" s="196"/>
      <c r="J196" s="196"/>
      <c r="K196" s="196"/>
      <c r="L196" s="196"/>
      <c r="M196" s="196"/>
      <c r="N196" s="196"/>
      <c r="O196" s="196"/>
      <c r="P196" s="196"/>
      <c r="Q196" s="196"/>
      <c r="R196" s="196"/>
      <c r="S196" s="196"/>
      <c r="T196" s="196"/>
      <c r="U196" s="196"/>
      <c r="V196" s="196"/>
      <c r="W196" s="196"/>
      <c r="X196" s="196"/>
      <c r="Y196" s="196"/>
      <c r="Z196" s="196"/>
      <c r="AA196" s="196"/>
      <c r="AB196" s="196"/>
      <c r="AC196" s="196"/>
      <c r="AD196" s="196"/>
      <c r="AE196" s="196"/>
      <c r="AF196" s="196"/>
      <c r="AG196" s="196"/>
      <c r="AH196" s="196"/>
      <c r="AI196" s="196"/>
    </row>
    <row r="197" spans="4:35" ht="12.75" customHeight="1">
      <c r="D197" s="196"/>
      <c r="E197" s="196"/>
      <c r="F197" s="196"/>
      <c r="G197" s="196"/>
      <c r="H197" s="196"/>
      <c r="I197" s="196"/>
      <c r="J197" s="196"/>
      <c r="K197" s="196"/>
      <c r="L197" s="196"/>
      <c r="M197" s="196"/>
      <c r="N197" s="196"/>
      <c r="O197" s="196"/>
      <c r="P197" s="196"/>
      <c r="Q197" s="196"/>
      <c r="R197" s="196"/>
      <c r="S197" s="196"/>
      <c r="T197" s="196"/>
      <c r="U197" s="196"/>
      <c r="V197" s="196"/>
      <c r="W197" s="196"/>
      <c r="X197" s="196"/>
      <c r="Y197" s="196"/>
      <c r="Z197" s="196"/>
      <c r="AA197" s="196"/>
      <c r="AB197" s="196"/>
      <c r="AC197" s="196"/>
      <c r="AD197" s="196"/>
      <c r="AE197" s="196"/>
      <c r="AF197" s="196"/>
      <c r="AG197" s="196"/>
      <c r="AH197" s="196"/>
      <c r="AI197" s="196"/>
    </row>
    <row r="198" spans="4:35" ht="12.75" customHeight="1">
      <c r="D198" s="196"/>
      <c r="E198" s="196"/>
      <c r="F198" s="196"/>
      <c r="G198" s="196"/>
      <c r="H198" s="196"/>
      <c r="I198" s="196"/>
      <c r="J198" s="196"/>
      <c r="K198" s="196"/>
      <c r="L198" s="196"/>
      <c r="M198" s="196"/>
      <c r="N198" s="196"/>
      <c r="O198" s="196"/>
      <c r="P198" s="196"/>
      <c r="Q198" s="196"/>
      <c r="R198" s="196"/>
      <c r="S198" s="196"/>
      <c r="T198" s="196"/>
      <c r="U198" s="196"/>
      <c r="V198" s="196"/>
      <c r="W198" s="196"/>
      <c r="X198" s="196"/>
      <c r="Y198" s="196"/>
      <c r="Z198" s="196"/>
      <c r="AA198" s="196"/>
      <c r="AB198" s="196"/>
      <c r="AC198" s="196"/>
      <c r="AD198" s="196"/>
      <c r="AE198" s="196"/>
      <c r="AF198" s="196"/>
      <c r="AG198" s="196"/>
      <c r="AH198" s="196"/>
      <c r="AI198" s="196"/>
    </row>
    <row r="199" spans="4:35" ht="12.75" customHeight="1">
      <c r="D199" s="196"/>
      <c r="E199" s="196"/>
      <c r="F199" s="196"/>
      <c r="G199" s="196"/>
      <c r="H199" s="196"/>
      <c r="I199" s="196"/>
      <c r="J199" s="196"/>
      <c r="K199" s="196"/>
      <c r="L199" s="196"/>
      <c r="M199" s="196"/>
      <c r="N199" s="196"/>
      <c r="O199" s="196"/>
      <c r="P199" s="196"/>
      <c r="Q199" s="196"/>
      <c r="R199" s="196"/>
      <c r="S199" s="196"/>
      <c r="T199" s="196"/>
      <c r="U199" s="196"/>
      <c r="V199" s="196"/>
      <c r="W199" s="196"/>
      <c r="X199" s="196"/>
      <c r="Y199" s="196"/>
      <c r="Z199" s="196"/>
      <c r="AA199" s="196"/>
      <c r="AB199" s="196"/>
      <c r="AC199" s="196"/>
      <c r="AD199" s="196"/>
      <c r="AE199" s="196"/>
      <c r="AF199" s="196"/>
      <c r="AG199" s="196"/>
      <c r="AH199" s="196"/>
      <c r="AI199" s="196"/>
    </row>
    <row r="200" spans="4:35" ht="12.75" customHeight="1">
      <c r="D200" s="196"/>
      <c r="E200" s="196"/>
      <c r="F200" s="196"/>
      <c r="G200" s="196"/>
      <c r="H200" s="196"/>
      <c r="I200" s="196"/>
      <c r="J200" s="196"/>
      <c r="K200" s="196"/>
      <c r="L200" s="196"/>
      <c r="M200" s="196"/>
      <c r="N200" s="196"/>
      <c r="O200" s="196"/>
      <c r="P200" s="196"/>
      <c r="Q200" s="196"/>
      <c r="R200" s="196"/>
      <c r="S200" s="196"/>
      <c r="T200" s="196"/>
      <c r="U200" s="196"/>
      <c r="V200" s="196"/>
      <c r="W200" s="196"/>
      <c r="X200" s="196"/>
      <c r="Y200" s="196"/>
      <c r="Z200" s="196"/>
      <c r="AA200" s="196"/>
      <c r="AB200" s="196"/>
      <c r="AC200" s="196"/>
      <c r="AD200" s="196"/>
      <c r="AE200" s="196"/>
      <c r="AF200" s="196"/>
      <c r="AG200" s="196"/>
      <c r="AH200" s="196"/>
      <c r="AI200" s="196"/>
    </row>
    <row r="201" spans="4:35" ht="12.75" customHeight="1">
      <c r="D201" s="196"/>
      <c r="E201" s="196"/>
      <c r="F201" s="196"/>
      <c r="G201" s="196"/>
      <c r="H201" s="196"/>
      <c r="I201" s="196"/>
      <c r="J201" s="196"/>
      <c r="K201" s="196"/>
      <c r="L201" s="196"/>
      <c r="M201" s="196"/>
      <c r="N201" s="196"/>
      <c r="O201" s="196"/>
      <c r="P201" s="196"/>
      <c r="Q201" s="196"/>
      <c r="R201" s="196"/>
      <c r="S201" s="196"/>
      <c r="T201" s="196"/>
      <c r="U201" s="196"/>
      <c r="V201" s="196"/>
      <c r="W201" s="196"/>
      <c r="X201" s="196"/>
      <c r="Y201" s="196"/>
      <c r="Z201" s="196"/>
      <c r="AA201" s="196"/>
      <c r="AB201" s="196"/>
      <c r="AC201" s="196"/>
      <c r="AD201" s="196"/>
      <c r="AE201" s="196"/>
      <c r="AF201" s="196"/>
      <c r="AG201" s="196"/>
      <c r="AH201" s="196"/>
      <c r="AI201" s="196"/>
    </row>
    <row r="202" spans="4:35" ht="12.75" customHeight="1">
      <c r="D202" s="196"/>
      <c r="E202" s="196"/>
      <c r="F202" s="196"/>
      <c r="G202" s="196"/>
      <c r="H202" s="196"/>
      <c r="I202" s="196"/>
      <c r="J202" s="196"/>
      <c r="K202" s="196"/>
      <c r="L202" s="196"/>
      <c r="M202" s="196"/>
      <c r="N202" s="196"/>
      <c r="O202" s="196"/>
      <c r="P202" s="196"/>
      <c r="Q202" s="196"/>
      <c r="R202" s="196"/>
      <c r="S202" s="196"/>
      <c r="T202" s="196"/>
      <c r="U202" s="196"/>
      <c r="V202" s="196"/>
      <c r="W202" s="196"/>
      <c r="X202" s="196"/>
      <c r="Y202" s="196"/>
      <c r="Z202" s="196"/>
      <c r="AA202" s="196"/>
      <c r="AB202" s="196"/>
      <c r="AC202" s="196"/>
      <c r="AD202" s="196"/>
      <c r="AE202" s="196"/>
      <c r="AF202" s="196"/>
      <c r="AG202" s="196"/>
      <c r="AH202" s="196"/>
      <c r="AI202" s="196"/>
    </row>
    <row r="203" spans="4:35" ht="12.75" customHeight="1">
      <c r="D203" s="196"/>
      <c r="E203" s="196"/>
      <c r="F203" s="196"/>
      <c r="G203" s="196"/>
      <c r="H203" s="196"/>
      <c r="I203" s="196"/>
      <c r="J203" s="196"/>
      <c r="K203" s="196"/>
      <c r="L203" s="196"/>
      <c r="M203" s="196"/>
      <c r="N203" s="196"/>
      <c r="O203" s="196"/>
      <c r="P203" s="196"/>
      <c r="Q203" s="196"/>
      <c r="R203" s="196"/>
      <c r="S203" s="196"/>
      <c r="T203" s="196"/>
      <c r="U203" s="196"/>
      <c r="V203" s="196"/>
      <c r="W203" s="196"/>
      <c r="X203" s="196"/>
      <c r="Y203" s="196"/>
      <c r="Z203" s="196"/>
      <c r="AA203" s="196"/>
      <c r="AB203" s="196"/>
      <c r="AC203" s="196"/>
      <c r="AD203" s="196"/>
      <c r="AE203" s="196"/>
      <c r="AF203" s="196"/>
      <c r="AG203" s="196"/>
      <c r="AH203" s="196"/>
      <c r="AI203" s="196"/>
    </row>
    <row r="204" spans="4:35" ht="12.75" customHeight="1">
      <c r="D204" s="196"/>
      <c r="E204" s="196"/>
      <c r="F204" s="196"/>
      <c r="G204" s="196"/>
      <c r="H204" s="196"/>
      <c r="I204" s="196"/>
      <c r="J204" s="196"/>
      <c r="K204" s="196"/>
      <c r="L204" s="196"/>
      <c r="M204" s="196"/>
      <c r="N204" s="196"/>
      <c r="O204" s="196"/>
      <c r="P204" s="196"/>
      <c r="Q204" s="196"/>
      <c r="R204" s="196"/>
      <c r="S204" s="196"/>
      <c r="T204" s="196"/>
      <c r="U204" s="196"/>
      <c r="V204" s="196"/>
      <c r="W204" s="196"/>
      <c r="X204" s="196"/>
      <c r="Y204" s="196"/>
      <c r="Z204" s="196"/>
      <c r="AA204" s="196"/>
      <c r="AB204" s="196"/>
      <c r="AC204" s="196"/>
      <c r="AD204" s="196"/>
      <c r="AE204" s="196"/>
      <c r="AF204" s="196"/>
      <c r="AG204" s="196"/>
      <c r="AH204" s="196"/>
      <c r="AI204" s="196"/>
    </row>
    <row r="205" spans="4:35" ht="12.75" customHeight="1">
      <c r="D205" s="196"/>
      <c r="E205" s="196"/>
      <c r="F205" s="196"/>
      <c r="G205" s="196"/>
      <c r="H205" s="196"/>
      <c r="I205" s="196"/>
      <c r="J205" s="196"/>
      <c r="K205" s="196"/>
      <c r="L205" s="196"/>
      <c r="M205" s="196"/>
      <c r="N205" s="196"/>
      <c r="O205" s="196"/>
      <c r="P205" s="196"/>
      <c r="Q205" s="196"/>
      <c r="R205" s="196"/>
      <c r="S205" s="196"/>
      <c r="T205" s="196"/>
      <c r="U205" s="196"/>
      <c r="V205" s="196"/>
      <c r="W205" s="196"/>
      <c r="X205" s="196"/>
      <c r="Y205" s="196"/>
      <c r="Z205" s="196"/>
      <c r="AA205" s="196"/>
      <c r="AB205" s="196"/>
      <c r="AC205" s="196"/>
      <c r="AD205" s="196"/>
      <c r="AE205" s="196"/>
      <c r="AF205" s="196"/>
      <c r="AG205" s="196"/>
      <c r="AH205" s="196"/>
      <c r="AI205" s="196"/>
    </row>
    <row r="206" spans="4:35" ht="12.75" customHeight="1">
      <c r="D206" s="196"/>
      <c r="E206" s="196"/>
      <c r="F206" s="196"/>
      <c r="G206" s="196"/>
      <c r="H206" s="196"/>
      <c r="I206" s="196"/>
      <c r="J206" s="196"/>
      <c r="K206" s="196"/>
      <c r="L206" s="196"/>
      <c r="M206" s="196"/>
      <c r="N206" s="196"/>
      <c r="O206" s="196"/>
      <c r="P206" s="196"/>
      <c r="Q206" s="196"/>
      <c r="R206" s="196"/>
      <c r="S206" s="196"/>
      <c r="T206" s="196"/>
      <c r="U206" s="196"/>
      <c r="V206" s="196"/>
      <c r="W206" s="196"/>
      <c r="X206" s="196"/>
      <c r="Y206" s="196"/>
      <c r="Z206" s="196"/>
      <c r="AA206" s="196"/>
      <c r="AB206" s="196"/>
      <c r="AC206" s="196"/>
      <c r="AD206" s="196"/>
      <c r="AE206" s="196"/>
      <c r="AF206" s="196"/>
      <c r="AG206" s="196"/>
      <c r="AH206" s="196"/>
      <c r="AI206" s="196"/>
    </row>
    <row r="207" spans="4:35" ht="12.75" customHeight="1">
      <c r="D207" s="196"/>
      <c r="E207" s="196"/>
      <c r="F207" s="196"/>
      <c r="G207" s="196"/>
      <c r="H207" s="196"/>
      <c r="I207" s="196"/>
      <c r="J207" s="196"/>
      <c r="K207" s="196"/>
      <c r="L207" s="196"/>
      <c r="M207" s="196"/>
      <c r="N207" s="196"/>
      <c r="O207" s="196"/>
      <c r="P207" s="196"/>
      <c r="Q207" s="196"/>
      <c r="R207" s="196"/>
      <c r="S207" s="196"/>
      <c r="T207" s="196"/>
      <c r="U207" s="196"/>
      <c r="V207" s="196"/>
      <c r="W207" s="196"/>
      <c r="X207" s="196"/>
      <c r="Y207" s="196"/>
      <c r="Z207" s="196"/>
      <c r="AA207" s="196"/>
      <c r="AB207" s="196"/>
      <c r="AC207" s="196"/>
      <c r="AD207" s="196"/>
      <c r="AE207" s="196"/>
      <c r="AF207" s="196"/>
      <c r="AG207" s="196"/>
      <c r="AH207" s="196"/>
      <c r="AI207" s="196"/>
    </row>
    <row r="208" spans="4:35" ht="12.75" customHeight="1">
      <c r="D208" s="196"/>
      <c r="E208" s="196"/>
      <c r="F208" s="196"/>
      <c r="G208" s="196"/>
      <c r="H208" s="196"/>
      <c r="I208" s="196"/>
      <c r="J208" s="196"/>
      <c r="K208" s="196"/>
      <c r="L208" s="196"/>
      <c r="M208" s="196"/>
      <c r="N208" s="196"/>
      <c r="O208" s="196"/>
      <c r="P208" s="196"/>
      <c r="Q208" s="196"/>
      <c r="R208" s="196"/>
      <c r="S208" s="196"/>
      <c r="T208" s="196"/>
      <c r="U208" s="196"/>
      <c r="V208" s="196"/>
      <c r="W208" s="196"/>
      <c r="X208" s="196"/>
      <c r="Y208" s="196"/>
      <c r="Z208" s="196"/>
      <c r="AA208" s="196"/>
      <c r="AB208" s="196"/>
      <c r="AC208" s="196"/>
      <c r="AD208" s="196"/>
      <c r="AE208" s="196"/>
      <c r="AF208" s="196"/>
      <c r="AG208" s="196"/>
      <c r="AH208" s="196"/>
      <c r="AI208" s="196"/>
    </row>
    <row r="209" spans="4:35" ht="12.75" customHeight="1">
      <c r="D209" s="196"/>
      <c r="E209" s="196"/>
      <c r="F209" s="196"/>
      <c r="G209" s="196"/>
      <c r="H209" s="196"/>
      <c r="I209" s="196"/>
      <c r="J209" s="196"/>
      <c r="K209" s="196"/>
      <c r="L209" s="196"/>
      <c r="M209" s="196"/>
      <c r="N209" s="196"/>
      <c r="O209" s="196"/>
      <c r="P209" s="196"/>
      <c r="Q209" s="196"/>
      <c r="R209" s="196"/>
      <c r="S209" s="196"/>
      <c r="T209" s="196"/>
      <c r="U209" s="196"/>
      <c r="V209" s="196"/>
      <c r="W209" s="196"/>
      <c r="X209" s="196"/>
      <c r="Y209" s="196"/>
      <c r="Z209" s="196"/>
      <c r="AA209" s="196"/>
      <c r="AB209" s="196"/>
      <c r="AC209" s="196"/>
      <c r="AD209" s="196"/>
      <c r="AE209" s="196"/>
      <c r="AF209" s="196"/>
      <c r="AG209" s="196"/>
      <c r="AH209" s="196"/>
      <c r="AI209" s="196"/>
    </row>
    <row r="210" spans="4:35" ht="12.75" customHeight="1">
      <c r="D210" s="196"/>
      <c r="E210" s="196"/>
      <c r="F210" s="196"/>
      <c r="G210" s="196"/>
      <c r="H210" s="196"/>
      <c r="I210" s="196"/>
      <c r="J210" s="196"/>
      <c r="K210" s="196"/>
      <c r="L210" s="196"/>
      <c r="M210" s="196"/>
      <c r="N210" s="196"/>
      <c r="O210" s="196"/>
      <c r="P210" s="196"/>
      <c r="Q210" s="196"/>
      <c r="R210" s="196"/>
      <c r="S210" s="196"/>
      <c r="T210" s="196"/>
      <c r="U210" s="196"/>
      <c r="V210" s="196"/>
      <c r="W210" s="196"/>
      <c r="X210" s="196"/>
      <c r="Y210" s="196"/>
      <c r="Z210" s="196"/>
      <c r="AA210" s="196"/>
      <c r="AB210" s="196"/>
      <c r="AC210" s="196"/>
      <c r="AD210" s="196"/>
      <c r="AE210" s="196"/>
      <c r="AF210" s="196"/>
      <c r="AG210" s="196"/>
      <c r="AH210" s="196"/>
      <c r="AI210" s="196"/>
    </row>
    <row r="211" spans="4:35" ht="12.75" customHeight="1">
      <c r="D211" s="196"/>
      <c r="E211" s="196"/>
      <c r="F211" s="196"/>
      <c r="G211" s="196"/>
      <c r="H211" s="196"/>
      <c r="I211" s="196"/>
      <c r="J211" s="196"/>
      <c r="K211" s="196"/>
      <c r="L211" s="196"/>
      <c r="M211" s="196"/>
      <c r="N211" s="196"/>
      <c r="O211" s="196"/>
      <c r="P211" s="196"/>
      <c r="Q211" s="196"/>
      <c r="R211" s="196"/>
      <c r="S211" s="196"/>
      <c r="T211" s="196"/>
      <c r="U211" s="196"/>
      <c r="V211" s="196"/>
      <c r="W211" s="196"/>
      <c r="X211" s="196"/>
      <c r="Y211" s="196"/>
      <c r="Z211" s="196"/>
      <c r="AA211" s="196"/>
      <c r="AB211" s="196"/>
      <c r="AC211" s="196"/>
      <c r="AD211" s="196"/>
      <c r="AE211" s="196"/>
      <c r="AF211" s="196"/>
      <c r="AG211" s="196"/>
      <c r="AH211" s="196"/>
      <c r="AI211" s="196"/>
    </row>
    <row r="212" spans="4:35" ht="12.75" customHeight="1">
      <c r="D212" s="196"/>
      <c r="E212" s="196"/>
      <c r="F212" s="196"/>
      <c r="G212" s="196"/>
      <c r="H212" s="196"/>
      <c r="I212" s="196"/>
      <c r="J212" s="196"/>
      <c r="K212" s="196"/>
      <c r="L212" s="196"/>
      <c r="M212" s="196"/>
      <c r="N212" s="196"/>
      <c r="O212" s="196"/>
      <c r="P212" s="196"/>
      <c r="Q212" s="196"/>
      <c r="R212" s="196"/>
      <c r="S212" s="196"/>
      <c r="T212" s="196"/>
      <c r="U212" s="196"/>
      <c r="V212" s="196"/>
      <c r="W212" s="196"/>
      <c r="X212" s="196"/>
      <c r="Y212" s="196"/>
      <c r="Z212" s="196"/>
      <c r="AA212" s="196"/>
      <c r="AB212" s="196"/>
      <c r="AC212" s="196"/>
      <c r="AD212" s="196"/>
      <c r="AE212" s="196"/>
      <c r="AF212" s="196"/>
      <c r="AG212" s="196"/>
      <c r="AH212" s="196"/>
      <c r="AI212" s="196"/>
    </row>
    <row r="213" spans="4:35" ht="12.75" customHeight="1">
      <c r="D213" s="196"/>
      <c r="E213" s="196"/>
      <c r="F213" s="196"/>
      <c r="G213" s="196"/>
      <c r="H213" s="196"/>
      <c r="I213" s="196"/>
      <c r="J213" s="196"/>
      <c r="K213" s="196"/>
      <c r="L213" s="196"/>
      <c r="M213" s="196"/>
      <c r="N213" s="196"/>
      <c r="O213" s="196"/>
      <c r="P213" s="196"/>
      <c r="Q213" s="196"/>
      <c r="R213" s="196"/>
      <c r="S213" s="196"/>
      <c r="T213" s="196"/>
      <c r="U213" s="196"/>
      <c r="V213" s="196"/>
      <c r="W213" s="196"/>
      <c r="X213" s="196"/>
      <c r="Y213" s="196"/>
      <c r="Z213" s="196"/>
      <c r="AA213" s="196"/>
      <c r="AB213" s="196"/>
      <c r="AC213" s="196"/>
      <c r="AD213" s="196"/>
      <c r="AE213" s="196"/>
      <c r="AF213" s="196"/>
      <c r="AG213" s="196"/>
      <c r="AH213" s="196"/>
      <c r="AI213" s="196"/>
    </row>
    <row r="214" spans="4:35" ht="12.75" customHeight="1">
      <c r="D214" s="196"/>
      <c r="E214" s="196"/>
      <c r="F214" s="196"/>
      <c r="G214" s="196"/>
      <c r="H214" s="196"/>
      <c r="I214" s="196"/>
      <c r="J214" s="196"/>
      <c r="K214" s="196"/>
      <c r="L214" s="196"/>
      <c r="M214" s="196"/>
      <c r="N214" s="196"/>
      <c r="O214" s="196"/>
      <c r="P214" s="196"/>
      <c r="Q214" s="196"/>
      <c r="R214" s="196"/>
      <c r="S214" s="196"/>
      <c r="T214" s="196"/>
      <c r="U214" s="196"/>
      <c r="V214" s="196"/>
      <c r="W214" s="196"/>
      <c r="X214" s="196"/>
      <c r="Y214" s="196"/>
      <c r="Z214" s="196"/>
      <c r="AA214" s="196"/>
      <c r="AB214" s="196"/>
      <c r="AC214" s="196"/>
      <c r="AD214" s="196"/>
      <c r="AE214" s="196"/>
      <c r="AF214" s="196"/>
      <c r="AG214" s="196"/>
      <c r="AH214" s="196"/>
      <c r="AI214" s="196"/>
    </row>
    <row r="215" spans="4:35" ht="12.75" customHeight="1">
      <c r="D215" s="196"/>
      <c r="E215" s="196"/>
      <c r="F215" s="196"/>
      <c r="G215" s="196"/>
      <c r="H215" s="196"/>
      <c r="I215" s="196"/>
      <c r="J215" s="196"/>
      <c r="K215" s="196"/>
      <c r="L215" s="196"/>
      <c r="M215" s="196"/>
      <c r="N215" s="196"/>
      <c r="O215" s="196"/>
      <c r="P215" s="196"/>
      <c r="Q215" s="196"/>
      <c r="R215" s="196"/>
      <c r="S215" s="196"/>
      <c r="T215" s="196"/>
      <c r="U215" s="196"/>
      <c r="V215" s="196"/>
      <c r="W215" s="196"/>
      <c r="X215" s="196"/>
      <c r="Y215" s="196"/>
      <c r="Z215" s="196"/>
      <c r="AA215" s="196"/>
      <c r="AB215" s="196"/>
      <c r="AC215" s="196"/>
      <c r="AD215" s="196"/>
      <c r="AE215" s="196"/>
      <c r="AF215" s="196"/>
      <c r="AG215" s="196"/>
      <c r="AH215" s="196"/>
      <c r="AI215" s="196"/>
    </row>
    <row r="216" spans="4:35" ht="12.75" customHeight="1">
      <c r="D216" s="196"/>
      <c r="E216" s="196"/>
      <c r="F216" s="196"/>
      <c r="G216" s="196"/>
      <c r="H216" s="196"/>
      <c r="I216" s="196"/>
      <c r="J216" s="196"/>
      <c r="K216" s="196"/>
      <c r="L216" s="196"/>
      <c r="M216" s="196"/>
      <c r="N216" s="196"/>
      <c r="O216" s="196"/>
      <c r="P216" s="196"/>
      <c r="Q216" s="196"/>
      <c r="R216" s="196"/>
      <c r="S216" s="196"/>
      <c r="T216" s="196"/>
      <c r="U216" s="196"/>
      <c r="V216" s="196"/>
      <c r="W216" s="196"/>
      <c r="X216" s="196"/>
      <c r="Y216" s="196"/>
      <c r="Z216" s="196"/>
      <c r="AA216" s="196"/>
      <c r="AB216" s="196"/>
      <c r="AC216" s="196"/>
      <c r="AD216" s="196"/>
      <c r="AE216" s="196"/>
      <c r="AF216" s="196"/>
      <c r="AG216" s="196"/>
      <c r="AH216" s="196"/>
      <c r="AI216" s="196"/>
    </row>
    <row r="217" spans="4:35" ht="12.75" customHeight="1">
      <c r="D217" s="196"/>
      <c r="E217" s="196"/>
      <c r="F217" s="196"/>
      <c r="G217" s="196"/>
      <c r="H217" s="196"/>
      <c r="I217" s="196"/>
      <c r="J217" s="196"/>
      <c r="K217" s="196"/>
      <c r="L217" s="196"/>
      <c r="M217" s="196"/>
      <c r="N217" s="196"/>
      <c r="O217" s="196"/>
      <c r="P217" s="196"/>
      <c r="Q217" s="196"/>
      <c r="R217" s="196"/>
      <c r="S217" s="196"/>
      <c r="T217" s="196"/>
      <c r="U217" s="196"/>
      <c r="V217" s="196"/>
      <c r="W217" s="196"/>
      <c r="X217" s="196"/>
      <c r="Y217" s="196"/>
      <c r="Z217" s="196"/>
      <c r="AA217" s="196"/>
      <c r="AB217" s="196"/>
      <c r="AC217" s="196"/>
      <c r="AD217" s="196"/>
      <c r="AE217" s="196"/>
      <c r="AF217" s="196"/>
      <c r="AG217" s="196"/>
      <c r="AH217" s="196"/>
      <c r="AI217" s="196"/>
    </row>
    <row r="218" spans="4:35" ht="12.75" customHeight="1">
      <c r="D218" s="196"/>
      <c r="E218" s="196"/>
      <c r="F218" s="196"/>
      <c r="G218" s="196"/>
      <c r="H218" s="196"/>
      <c r="I218" s="196"/>
      <c r="J218" s="196"/>
      <c r="K218" s="196"/>
      <c r="L218" s="196"/>
      <c r="M218" s="196"/>
      <c r="N218" s="196"/>
      <c r="O218" s="196"/>
      <c r="P218" s="196"/>
      <c r="Q218" s="196"/>
      <c r="R218" s="196"/>
      <c r="S218" s="196"/>
      <c r="T218" s="196"/>
      <c r="U218" s="196"/>
      <c r="V218" s="196"/>
      <c r="W218" s="196"/>
      <c r="X218" s="196"/>
      <c r="Y218" s="196"/>
      <c r="Z218" s="196"/>
      <c r="AA218" s="196"/>
      <c r="AB218" s="196"/>
      <c r="AC218" s="196"/>
      <c r="AD218" s="196"/>
      <c r="AE218" s="196"/>
      <c r="AF218" s="196"/>
      <c r="AG218" s="196"/>
      <c r="AH218" s="196"/>
      <c r="AI218" s="196"/>
    </row>
    <row r="219" spans="4:35" ht="12.75" customHeight="1">
      <c r="D219" s="196"/>
      <c r="E219" s="196"/>
      <c r="F219" s="196"/>
      <c r="G219" s="196"/>
      <c r="H219" s="196"/>
      <c r="I219" s="196"/>
      <c r="J219" s="196"/>
      <c r="K219" s="196"/>
      <c r="L219" s="196"/>
      <c r="M219" s="196"/>
      <c r="N219" s="196"/>
      <c r="O219" s="196"/>
      <c r="P219" s="196"/>
      <c r="Q219" s="196"/>
      <c r="R219" s="196"/>
      <c r="S219" s="196"/>
      <c r="T219" s="196"/>
      <c r="U219" s="196"/>
      <c r="V219" s="196"/>
      <c r="W219" s="196"/>
      <c r="X219" s="196"/>
      <c r="Y219" s="196"/>
      <c r="Z219" s="196"/>
      <c r="AA219" s="196"/>
      <c r="AB219" s="196"/>
      <c r="AC219" s="196"/>
      <c r="AD219" s="196"/>
      <c r="AE219" s="196"/>
      <c r="AF219" s="196"/>
      <c r="AG219" s="196"/>
      <c r="AH219" s="196"/>
      <c r="AI219" s="196"/>
    </row>
    <row r="220" spans="4:35" ht="12.75" customHeight="1">
      <c r="D220" s="196"/>
      <c r="E220" s="196"/>
      <c r="F220" s="196"/>
      <c r="G220" s="196"/>
      <c r="H220" s="196"/>
      <c r="I220" s="196"/>
      <c r="J220" s="196"/>
      <c r="K220" s="196"/>
      <c r="L220" s="196"/>
      <c r="M220" s="196"/>
      <c r="N220" s="196"/>
      <c r="O220" s="196"/>
      <c r="P220" s="196"/>
      <c r="Q220" s="196"/>
      <c r="R220" s="196"/>
      <c r="S220" s="196"/>
      <c r="T220" s="196"/>
      <c r="U220" s="196"/>
      <c r="V220" s="196"/>
      <c r="W220" s="196"/>
      <c r="X220" s="196"/>
      <c r="Y220" s="196"/>
      <c r="Z220" s="196"/>
      <c r="AA220" s="196"/>
      <c r="AB220" s="196"/>
      <c r="AC220" s="196"/>
      <c r="AD220" s="196"/>
      <c r="AE220" s="196"/>
      <c r="AF220" s="196"/>
      <c r="AG220" s="196"/>
      <c r="AH220" s="196"/>
      <c r="AI220" s="196"/>
    </row>
    <row r="221" spans="4:35" ht="12.75" customHeight="1">
      <c r="D221" s="196"/>
      <c r="E221" s="196"/>
      <c r="F221" s="196"/>
      <c r="G221" s="196"/>
      <c r="H221" s="196"/>
      <c r="I221" s="196"/>
      <c r="J221" s="196"/>
      <c r="K221" s="196"/>
      <c r="L221" s="196"/>
      <c r="M221" s="196"/>
      <c r="N221" s="196"/>
      <c r="O221" s="196"/>
      <c r="P221" s="196"/>
      <c r="Q221" s="196"/>
      <c r="R221" s="196"/>
      <c r="S221" s="196"/>
      <c r="T221" s="196"/>
      <c r="U221" s="196"/>
      <c r="V221" s="196"/>
      <c r="W221" s="196"/>
      <c r="X221" s="196"/>
      <c r="Y221" s="196"/>
      <c r="Z221" s="196"/>
      <c r="AA221" s="196"/>
      <c r="AB221" s="196"/>
      <c r="AC221" s="196"/>
      <c r="AD221" s="196"/>
      <c r="AE221" s="196"/>
      <c r="AF221" s="196"/>
      <c r="AG221" s="196"/>
      <c r="AH221" s="196"/>
      <c r="AI221" s="196"/>
    </row>
    <row r="222" spans="4:35" ht="12.75" customHeight="1">
      <c r="D222" s="196"/>
      <c r="E222" s="196"/>
      <c r="F222" s="196"/>
      <c r="G222" s="196"/>
      <c r="H222" s="196"/>
      <c r="I222" s="196"/>
      <c r="J222" s="196"/>
      <c r="K222" s="196"/>
      <c r="L222" s="196"/>
      <c r="M222" s="196"/>
      <c r="N222" s="196"/>
      <c r="O222" s="196"/>
      <c r="P222" s="196"/>
      <c r="Q222" s="196"/>
      <c r="R222" s="196"/>
      <c r="S222" s="196"/>
      <c r="T222" s="196"/>
      <c r="U222" s="196"/>
      <c r="V222" s="196"/>
      <c r="W222" s="196"/>
      <c r="X222" s="196"/>
      <c r="Y222" s="196"/>
      <c r="Z222" s="196"/>
      <c r="AA222" s="196"/>
      <c r="AB222" s="196"/>
      <c r="AC222" s="196"/>
      <c r="AD222" s="196"/>
      <c r="AE222" s="196"/>
      <c r="AF222" s="196"/>
      <c r="AG222" s="196"/>
      <c r="AH222" s="196"/>
      <c r="AI222" s="196"/>
    </row>
    <row r="223" spans="4:35" ht="12.75" customHeight="1">
      <c r="D223" s="196"/>
      <c r="E223" s="196"/>
      <c r="F223" s="196"/>
      <c r="G223" s="196"/>
      <c r="H223" s="196"/>
      <c r="I223" s="196"/>
      <c r="J223" s="196"/>
      <c r="K223" s="196"/>
      <c r="L223" s="196"/>
      <c r="M223" s="196"/>
      <c r="N223" s="196"/>
      <c r="O223" s="196"/>
      <c r="P223" s="196"/>
      <c r="Q223" s="196"/>
      <c r="R223" s="196"/>
      <c r="S223" s="196"/>
      <c r="T223" s="196"/>
      <c r="U223" s="196"/>
      <c r="V223" s="196"/>
      <c r="W223" s="196"/>
      <c r="X223" s="196"/>
      <c r="Y223" s="196"/>
      <c r="Z223" s="196"/>
      <c r="AA223" s="196"/>
      <c r="AB223" s="196"/>
      <c r="AC223" s="196"/>
      <c r="AD223" s="196"/>
      <c r="AE223" s="196"/>
      <c r="AF223" s="196"/>
      <c r="AG223" s="196"/>
      <c r="AH223" s="196"/>
      <c r="AI223" s="196"/>
    </row>
    <row r="224" spans="4:35" ht="12.75" customHeight="1">
      <c r="D224" s="196"/>
      <c r="E224" s="196"/>
      <c r="F224" s="196"/>
      <c r="G224" s="196"/>
      <c r="H224" s="196"/>
      <c r="I224" s="196"/>
      <c r="J224" s="196"/>
      <c r="K224" s="196"/>
      <c r="L224" s="196"/>
      <c r="M224" s="196"/>
      <c r="N224" s="196"/>
      <c r="O224" s="196"/>
      <c r="P224" s="196"/>
      <c r="Q224" s="196"/>
      <c r="R224" s="196"/>
      <c r="S224" s="196"/>
      <c r="T224" s="196"/>
      <c r="U224" s="196"/>
      <c r="V224" s="196"/>
      <c r="W224" s="196"/>
      <c r="X224" s="196"/>
      <c r="Y224" s="196"/>
      <c r="Z224" s="196"/>
      <c r="AA224" s="196"/>
      <c r="AB224" s="196"/>
      <c r="AC224" s="196"/>
      <c r="AD224" s="196"/>
      <c r="AE224" s="196"/>
      <c r="AF224" s="196"/>
      <c r="AG224" s="196"/>
      <c r="AH224" s="196"/>
      <c r="AI224" s="196"/>
    </row>
    <row r="225" spans="4:35" ht="12.75" customHeight="1">
      <c r="D225" s="196"/>
      <c r="E225" s="196"/>
      <c r="F225" s="196"/>
      <c r="G225" s="196"/>
      <c r="H225" s="196"/>
      <c r="I225" s="196"/>
      <c r="J225" s="196"/>
      <c r="K225" s="196"/>
      <c r="L225" s="196"/>
      <c r="M225" s="196"/>
      <c r="N225" s="196"/>
      <c r="O225" s="196"/>
      <c r="P225" s="196"/>
      <c r="Q225" s="196"/>
      <c r="R225" s="196"/>
      <c r="S225" s="196"/>
      <c r="T225" s="196"/>
      <c r="U225" s="196"/>
      <c r="V225" s="196"/>
      <c r="W225" s="196"/>
      <c r="X225" s="196"/>
      <c r="Y225" s="196"/>
      <c r="Z225" s="196"/>
      <c r="AA225" s="196"/>
      <c r="AB225" s="196"/>
      <c r="AC225" s="196"/>
      <c r="AD225" s="196"/>
      <c r="AE225" s="196"/>
      <c r="AF225" s="196"/>
      <c r="AG225" s="196"/>
      <c r="AH225" s="196"/>
      <c r="AI225" s="196"/>
    </row>
    <row r="226" spans="4:35" ht="12.75" customHeight="1">
      <c r="D226" s="196"/>
      <c r="E226" s="196"/>
      <c r="F226" s="196"/>
      <c r="G226" s="196"/>
      <c r="H226" s="196"/>
      <c r="I226" s="196"/>
      <c r="J226" s="196"/>
      <c r="K226" s="196"/>
      <c r="L226" s="196"/>
      <c r="M226" s="196"/>
      <c r="N226" s="196"/>
      <c r="O226" s="196"/>
      <c r="P226" s="196"/>
      <c r="Q226" s="196"/>
      <c r="R226" s="196"/>
      <c r="S226" s="196"/>
      <c r="T226" s="196"/>
      <c r="U226" s="196"/>
      <c r="V226" s="196"/>
      <c r="W226" s="196"/>
      <c r="X226" s="196"/>
      <c r="Y226" s="196"/>
      <c r="Z226" s="196"/>
      <c r="AA226" s="196"/>
      <c r="AB226" s="196"/>
      <c r="AC226" s="196"/>
      <c r="AD226" s="196"/>
      <c r="AE226" s="196"/>
      <c r="AF226" s="196"/>
      <c r="AG226" s="196"/>
      <c r="AH226" s="196"/>
      <c r="AI226" s="196"/>
    </row>
    <row r="227" spans="4:35" ht="12.75" customHeight="1">
      <c r="D227" s="196"/>
      <c r="E227" s="196"/>
      <c r="F227" s="196"/>
      <c r="G227" s="196"/>
      <c r="H227" s="196"/>
      <c r="I227" s="196"/>
      <c r="J227" s="196"/>
      <c r="K227" s="196"/>
      <c r="L227" s="196"/>
      <c r="M227" s="196"/>
      <c r="N227" s="196"/>
      <c r="O227" s="196"/>
      <c r="P227" s="196"/>
      <c r="Q227" s="196"/>
      <c r="R227" s="196"/>
      <c r="S227" s="196"/>
      <c r="T227" s="196"/>
      <c r="U227" s="196"/>
      <c r="V227" s="196"/>
      <c r="W227" s="196"/>
      <c r="X227" s="196"/>
      <c r="Y227" s="196"/>
      <c r="Z227" s="196"/>
      <c r="AA227" s="196"/>
      <c r="AB227" s="196"/>
      <c r="AC227" s="196"/>
      <c r="AD227" s="196"/>
      <c r="AE227" s="196"/>
      <c r="AF227" s="196"/>
      <c r="AG227" s="196"/>
      <c r="AH227" s="196"/>
      <c r="AI227" s="196"/>
    </row>
    <row r="228" spans="4:35" ht="12.75" customHeight="1">
      <c r="D228" s="196"/>
      <c r="E228" s="196"/>
      <c r="F228" s="196"/>
      <c r="G228" s="196"/>
      <c r="H228" s="196"/>
      <c r="I228" s="196"/>
      <c r="J228" s="196"/>
      <c r="K228" s="196"/>
      <c r="L228" s="196"/>
      <c r="M228" s="196"/>
      <c r="N228" s="196"/>
      <c r="O228" s="196"/>
      <c r="P228" s="196"/>
      <c r="Q228" s="196"/>
      <c r="R228" s="196"/>
      <c r="S228" s="196"/>
      <c r="T228" s="196"/>
      <c r="U228" s="196"/>
      <c r="V228" s="196"/>
      <c r="W228" s="196"/>
      <c r="X228" s="196"/>
      <c r="Y228" s="196"/>
      <c r="Z228" s="196"/>
      <c r="AA228" s="196"/>
      <c r="AB228" s="196"/>
      <c r="AC228" s="196"/>
      <c r="AD228" s="196"/>
      <c r="AE228" s="196"/>
      <c r="AF228" s="196"/>
      <c r="AG228" s="196"/>
      <c r="AH228" s="196"/>
      <c r="AI228" s="196"/>
    </row>
    <row r="229" spans="4:35" ht="12.75" customHeight="1">
      <c r="D229" s="196"/>
      <c r="E229" s="196"/>
      <c r="F229" s="196"/>
      <c r="G229" s="196"/>
      <c r="H229" s="196"/>
      <c r="I229" s="196"/>
      <c r="J229" s="196"/>
      <c r="K229" s="196"/>
      <c r="L229" s="196"/>
      <c r="M229" s="196"/>
      <c r="N229" s="196"/>
      <c r="O229" s="196"/>
      <c r="P229" s="196"/>
      <c r="Q229" s="196"/>
      <c r="R229" s="196"/>
      <c r="S229" s="196"/>
      <c r="T229" s="196"/>
      <c r="U229" s="196"/>
      <c r="V229" s="196"/>
      <c r="W229" s="196"/>
      <c r="X229" s="196"/>
      <c r="Y229" s="196"/>
      <c r="Z229" s="196"/>
      <c r="AA229" s="196"/>
      <c r="AB229" s="196"/>
      <c r="AC229" s="196"/>
      <c r="AD229" s="196"/>
      <c r="AE229" s="196"/>
      <c r="AF229" s="196"/>
      <c r="AG229" s="196"/>
      <c r="AH229" s="196"/>
      <c r="AI229" s="196"/>
    </row>
    <row r="230" spans="4:35" ht="12.75" customHeight="1">
      <c r="D230" s="196"/>
      <c r="E230" s="196"/>
      <c r="F230" s="196"/>
      <c r="G230" s="196"/>
      <c r="H230" s="196"/>
      <c r="I230" s="196"/>
      <c r="J230" s="196"/>
      <c r="K230" s="196"/>
      <c r="L230" s="196"/>
      <c r="M230" s="196"/>
      <c r="N230" s="196"/>
      <c r="O230" s="196"/>
      <c r="P230" s="196"/>
      <c r="Q230" s="196"/>
      <c r="R230" s="196"/>
      <c r="S230" s="196"/>
      <c r="T230" s="196"/>
      <c r="U230" s="196"/>
      <c r="V230" s="196"/>
      <c r="W230" s="196"/>
      <c r="X230" s="196"/>
      <c r="Y230" s="196"/>
      <c r="Z230" s="196"/>
      <c r="AA230" s="196"/>
      <c r="AB230" s="196"/>
      <c r="AC230" s="196"/>
      <c r="AD230" s="196"/>
      <c r="AE230" s="196"/>
      <c r="AF230" s="196"/>
      <c r="AG230" s="196"/>
      <c r="AH230" s="196"/>
      <c r="AI230" s="196"/>
    </row>
    <row r="231" spans="4:35" ht="12.75" customHeight="1">
      <c r="D231" s="196"/>
      <c r="E231" s="196"/>
      <c r="F231" s="196"/>
      <c r="G231" s="196"/>
      <c r="H231" s="196"/>
      <c r="I231" s="196"/>
      <c r="J231" s="196"/>
      <c r="K231" s="196"/>
      <c r="L231" s="196"/>
      <c r="M231" s="196"/>
      <c r="N231" s="196"/>
      <c r="O231" s="196"/>
      <c r="P231" s="196"/>
      <c r="Q231" s="196"/>
      <c r="R231" s="196"/>
      <c r="S231" s="196"/>
      <c r="T231" s="196"/>
      <c r="U231" s="196"/>
      <c r="V231" s="196"/>
      <c r="W231" s="196"/>
      <c r="X231" s="196"/>
      <c r="Y231" s="196"/>
      <c r="Z231" s="196"/>
      <c r="AA231" s="196"/>
      <c r="AB231" s="196"/>
      <c r="AC231" s="196"/>
      <c r="AD231" s="196"/>
      <c r="AE231" s="196"/>
      <c r="AF231" s="196"/>
      <c r="AG231" s="196"/>
      <c r="AH231" s="196"/>
      <c r="AI231" s="196"/>
    </row>
    <row r="232" spans="4:35" ht="12.75" customHeight="1">
      <c r="D232" s="196"/>
      <c r="E232" s="196"/>
      <c r="F232" s="196"/>
      <c r="G232" s="196"/>
      <c r="H232" s="196"/>
      <c r="I232" s="196"/>
      <c r="J232" s="196"/>
      <c r="K232" s="196"/>
      <c r="L232" s="196"/>
      <c r="M232" s="196"/>
      <c r="N232" s="196"/>
      <c r="O232" s="196"/>
      <c r="P232" s="196"/>
      <c r="Q232" s="196"/>
      <c r="R232" s="196"/>
      <c r="S232" s="196"/>
      <c r="T232" s="196"/>
      <c r="U232" s="196"/>
      <c r="V232" s="196"/>
      <c r="W232" s="196"/>
      <c r="X232" s="196"/>
      <c r="Y232" s="196"/>
      <c r="Z232" s="196"/>
      <c r="AA232" s="196"/>
      <c r="AB232" s="196"/>
      <c r="AC232" s="196"/>
      <c r="AD232" s="196"/>
      <c r="AE232" s="196"/>
      <c r="AF232" s="196"/>
      <c r="AG232" s="196"/>
      <c r="AH232" s="196"/>
      <c r="AI232" s="196"/>
    </row>
    <row r="233" spans="4:35" ht="12.75" customHeight="1">
      <c r="D233" s="196"/>
      <c r="E233" s="196"/>
      <c r="F233" s="196"/>
      <c r="G233" s="196"/>
      <c r="H233" s="196"/>
      <c r="I233" s="196"/>
      <c r="J233" s="196"/>
      <c r="K233" s="196"/>
      <c r="L233" s="196"/>
      <c r="M233" s="196"/>
      <c r="N233" s="196"/>
      <c r="O233" s="196"/>
      <c r="P233" s="196"/>
      <c r="Q233" s="196"/>
      <c r="R233" s="196"/>
      <c r="S233" s="196"/>
      <c r="T233" s="196"/>
      <c r="U233" s="196"/>
      <c r="V233" s="196"/>
      <c r="W233" s="196"/>
      <c r="X233" s="196"/>
      <c r="Y233" s="196"/>
      <c r="Z233" s="196"/>
      <c r="AA233" s="196"/>
      <c r="AB233" s="196"/>
      <c r="AC233" s="196"/>
      <c r="AD233" s="196"/>
      <c r="AE233" s="196"/>
      <c r="AF233" s="196"/>
      <c r="AG233" s="196"/>
      <c r="AH233" s="196"/>
      <c r="AI233" s="196"/>
    </row>
    <row r="234" spans="4:35" ht="12.75" customHeight="1">
      <c r="D234" s="196"/>
      <c r="E234" s="196"/>
      <c r="F234" s="196"/>
      <c r="G234" s="196"/>
      <c r="H234" s="196"/>
      <c r="I234" s="196"/>
      <c r="J234" s="196"/>
      <c r="K234" s="196"/>
      <c r="L234" s="196"/>
      <c r="M234" s="196"/>
      <c r="N234" s="196"/>
      <c r="O234" s="196"/>
      <c r="P234" s="196"/>
      <c r="Q234" s="196"/>
      <c r="R234" s="196"/>
      <c r="S234" s="196"/>
      <c r="T234" s="196"/>
      <c r="U234" s="196"/>
      <c r="V234" s="196"/>
      <c r="W234" s="196"/>
      <c r="X234" s="196"/>
      <c r="Y234" s="196"/>
      <c r="Z234" s="196"/>
      <c r="AA234" s="196"/>
      <c r="AB234" s="196"/>
      <c r="AC234" s="196"/>
      <c r="AD234" s="196"/>
      <c r="AE234" s="196"/>
      <c r="AF234" s="196"/>
      <c r="AG234" s="196"/>
      <c r="AH234" s="196"/>
      <c r="AI234" s="196"/>
    </row>
    <row r="235" spans="4:35" ht="12.75" customHeight="1">
      <c r="D235" s="196"/>
      <c r="E235" s="196"/>
      <c r="F235" s="196"/>
      <c r="G235" s="196"/>
      <c r="H235" s="196"/>
      <c r="I235" s="196"/>
      <c r="J235" s="196"/>
      <c r="K235" s="196"/>
      <c r="L235" s="196"/>
      <c r="M235" s="196"/>
      <c r="N235" s="196"/>
      <c r="O235" s="196"/>
      <c r="P235" s="196"/>
      <c r="Q235" s="196"/>
      <c r="R235" s="196"/>
      <c r="S235" s="196"/>
      <c r="T235" s="196"/>
      <c r="U235" s="196"/>
      <c r="V235" s="196"/>
      <c r="W235" s="196"/>
      <c r="X235" s="196"/>
      <c r="Y235" s="196"/>
      <c r="Z235" s="196"/>
      <c r="AA235" s="196"/>
      <c r="AB235" s="196"/>
      <c r="AC235" s="196"/>
      <c r="AD235" s="196"/>
      <c r="AE235" s="196"/>
      <c r="AF235" s="196"/>
      <c r="AG235" s="196"/>
      <c r="AH235" s="196"/>
      <c r="AI235" s="196"/>
    </row>
    <row r="236" spans="4:35" ht="12.75" customHeight="1">
      <c r="D236" s="196"/>
      <c r="E236" s="196"/>
      <c r="F236" s="196"/>
      <c r="G236" s="196"/>
      <c r="H236" s="196"/>
      <c r="I236" s="196"/>
      <c r="J236" s="196"/>
      <c r="K236" s="196"/>
      <c r="L236" s="196"/>
      <c r="M236" s="196"/>
      <c r="N236" s="196"/>
      <c r="O236" s="196"/>
      <c r="P236" s="196"/>
      <c r="Q236" s="196"/>
      <c r="R236" s="196"/>
      <c r="S236" s="196"/>
      <c r="T236" s="196"/>
      <c r="U236" s="196"/>
      <c r="V236" s="196"/>
      <c r="W236" s="196"/>
      <c r="X236" s="196"/>
      <c r="Y236" s="196"/>
      <c r="Z236" s="196"/>
      <c r="AA236" s="196"/>
      <c r="AB236" s="196"/>
      <c r="AC236" s="196"/>
      <c r="AD236" s="196"/>
      <c r="AE236" s="196"/>
      <c r="AF236" s="196"/>
      <c r="AG236" s="196"/>
      <c r="AH236" s="196"/>
      <c r="AI236" s="196"/>
    </row>
    <row r="237" spans="4:35" ht="12.75" customHeight="1">
      <c r="D237" s="196"/>
      <c r="E237" s="196"/>
      <c r="F237" s="196"/>
      <c r="G237" s="196"/>
      <c r="H237" s="196"/>
      <c r="I237" s="196"/>
      <c r="J237" s="196"/>
      <c r="K237" s="196"/>
      <c r="L237" s="196"/>
      <c r="M237" s="196"/>
      <c r="N237" s="196"/>
      <c r="O237" s="196"/>
      <c r="P237" s="196"/>
      <c r="Q237" s="196"/>
      <c r="R237" s="196"/>
      <c r="S237" s="196"/>
      <c r="T237" s="196"/>
      <c r="U237" s="196"/>
      <c r="V237" s="196"/>
      <c r="W237" s="196"/>
      <c r="X237" s="196"/>
      <c r="Y237" s="196"/>
      <c r="Z237" s="196"/>
      <c r="AA237" s="196"/>
      <c r="AB237" s="196"/>
      <c r="AC237" s="196"/>
      <c r="AD237" s="196"/>
      <c r="AE237" s="196"/>
      <c r="AF237" s="196"/>
      <c r="AG237" s="196"/>
      <c r="AH237" s="196"/>
      <c r="AI237" s="196"/>
    </row>
    <row r="238" spans="4:35" ht="12.75" customHeight="1">
      <c r="D238" s="196"/>
      <c r="E238" s="196"/>
      <c r="F238" s="196"/>
      <c r="G238" s="196"/>
      <c r="H238" s="196"/>
      <c r="I238" s="196"/>
      <c r="J238" s="196"/>
      <c r="K238" s="196"/>
      <c r="L238" s="196"/>
      <c r="M238" s="196"/>
      <c r="N238" s="196"/>
      <c r="O238" s="196"/>
      <c r="P238" s="196"/>
      <c r="Q238" s="196"/>
      <c r="R238" s="196"/>
      <c r="S238" s="196"/>
      <c r="T238" s="196"/>
      <c r="U238" s="196"/>
      <c r="V238" s="196"/>
      <c r="W238" s="196"/>
      <c r="X238" s="196"/>
      <c r="Y238" s="196"/>
      <c r="Z238" s="196"/>
      <c r="AA238" s="196"/>
      <c r="AB238" s="196"/>
      <c r="AC238" s="196"/>
      <c r="AD238" s="196"/>
      <c r="AE238" s="196"/>
      <c r="AF238" s="196"/>
      <c r="AG238" s="196"/>
      <c r="AH238" s="196"/>
      <c r="AI238" s="196"/>
    </row>
    <row r="239" spans="4:35" ht="12.75" customHeight="1">
      <c r="D239" s="196"/>
      <c r="E239" s="196"/>
      <c r="F239" s="196"/>
      <c r="G239" s="196"/>
      <c r="H239" s="196"/>
      <c r="I239" s="196"/>
      <c r="J239" s="196"/>
      <c r="K239" s="196"/>
      <c r="L239" s="196"/>
      <c r="M239" s="196"/>
      <c r="N239" s="196"/>
      <c r="O239" s="196"/>
      <c r="P239" s="196"/>
      <c r="Q239" s="196"/>
      <c r="R239" s="196"/>
      <c r="S239" s="196"/>
      <c r="T239" s="196"/>
      <c r="U239" s="196"/>
      <c r="V239" s="196"/>
      <c r="W239" s="196"/>
      <c r="X239" s="196"/>
      <c r="Y239" s="196"/>
      <c r="Z239" s="196"/>
      <c r="AA239" s="196"/>
      <c r="AB239" s="196"/>
      <c r="AC239" s="196"/>
      <c r="AD239" s="196"/>
      <c r="AE239" s="196"/>
      <c r="AF239" s="196"/>
      <c r="AG239" s="196"/>
      <c r="AH239" s="196"/>
      <c r="AI239" s="196"/>
    </row>
    <row r="240" spans="4:35" ht="12.75" customHeight="1">
      <c r="D240" s="196"/>
      <c r="E240" s="196"/>
      <c r="F240" s="196"/>
      <c r="G240" s="196"/>
      <c r="H240" s="196"/>
      <c r="I240" s="196"/>
      <c r="J240" s="196"/>
      <c r="K240" s="196"/>
      <c r="L240" s="196"/>
      <c r="M240" s="196"/>
      <c r="N240" s="196"/>
      <c r="O240" s="196"/>
      <c r="P240" s="196"/>
      <c r="Q240" s="196"/>
      <c r="R240" s="196"/>
      <c r="S240" s="196"/>
      <c r="T240" s="196"/>
      <c r="U240" s="196"/>
      <c r="V240" s="196"/>
      <c r="W240" s="196"/>
      <c r="X240" s="196"/>
      <c r="Y240" s="196"/>
      <c r="Z240" s="196"/>
      <c r="AA240" s="196"/>
      <c r="AB240" s="196"/>
      <c r="AC240" s="196"/>
      <c r="AD240" s="196"/>
      <c r="AE240" s="196"/>
      <c r="AF240" s="196"/>
      <c r="AG240" s="196"/>
      <c r="AH240" s="196"/>
      <c r="AI240" s="196"/>
    </row>
    <row r="241" spans="4:35" ht="12.75" customHeight="1">
      <c r="D241" s="196"/>
      <c r="E241" s="196"/>
      <c r="F241" s="196"/>
      <c r="G241" s="196"/>
      <c r="H241" s="196"/>
      <c r="I241" s="196"/>
      <c r="J241" s="196"/>
      <c r="K241" s="196"/>
      <c r="L241" s="196"/>
      <c r="M241" s="196"/>
      <c r="N241" s="196"/>
      <c r="O241" s="196"/>
      <c r="P241" s="196"/>
      <c r="Q241" s="196"/>
      <c r="R241" s="196"/>
      <c r="S241" s="196"/>
      <c r="T241" s="196"/>
      <c r="U241" s="196"/>
      <c r="V241" s="196"/>
      <c r="W241" s="196"/>
      <c r="X241" s="196"/>
      <c r="Y241" s="196"/>
      <c r="Z241" s="196"/>
      <c r="AA241" s="196"/>
      <c r="AB241" s="196"/>
      <c r="AC241" s="196"/>
      <c r="AD241" s="196"/>
      <c r="AE241" s="196"/>
      <c r="AF241" s="196"/>
      <c r="AG241" s="196"/>
      <c r="AH241" s="196"/>
      <c r="AI241" s="196"/>
    </row>
    <row r="242" spans="4:35" ht="12.75" customHeight="1">
      <c r="D242" s="196"/>
      <c r="E242" s="196"/>
      <c r="F242" s="196"/>
      <c r="G242" s="196"/>
      <c r="H242" s="196"/>
      <c r="I242" s="196"/>
      <c r="J242" s="196"/>
      <c r="K242" s="196"/>
      <c r="L242" s="196"/>
      <c r="M242" s="196"/>
      <c r="N242" s="196"/>
      <c r="O242" s="196"/>
      <c r="P242" s="196"/>
      <c r="Q242" s="196"/>
      <c r="R242" s="196"/>
      <c r="S242" s="196"/>
      <c r="T242" s="196"/>
      <c r="U242" s="196"/>
      <c r="V242" s="196"/>
      <c r="W242" s="196"/>
      <c r="X242" s="196"/>
      <c r="Y242" s="196"/>
      <c r="Z242" s="196"/>
      <c r="AA242" s="196"/>
      <c r="AB242" s="196"/>
      <c r="AC242" s="196"/>
      <c r="AD242" s="196"/>
      <c r="AE242" s="196"/>
      <c r="AF242" s="196"/>
      <c r="AG242" s="196"/>
      <c r="AH242" s="196"/>
      <c r="AI242" s="196"/>
    </row>
    <row r="243" spans="4:35" ht="12.75" customHeight="1">
      <c r="D243" s="196"/>
      <c r="E243" s="196"/>
      <c r="F243" s="196"/>
      <c r="G243" s="196"/>
      <c r="H243" s="196"/>
      <c r="I243" s="196"/>
      <c r="J243" s="196"/>
      <c r="K243" s="196"/>
      <c r="L243" s="196"/>
      <c r="M243" s="196"/>
      <c r="N243" s="196"/>
      <c r="O243" s="196"/>
      <c r="P243" s="196"/>
      <c r="Q243" s="196"/>
      <c r="R243" s="196"/>
      <c r="S243" s="196"/>
      <c r="T243" s="196"/>
      <c r="U243" s="196"/>
      <c r="V243" s="196"/>
      <c r="W243" s="196"/>
      <c r="X243" s="196"/>
      <c r="Y243" s="196"/>
      <c r="Z243" s="196"/>
      <c r="AA243" s="196"/>
      <c r="AB243" s="196"/>
      <c r="AC243" s="196"/>
      <c r="AD243" s="196"/>
      <c r="AE243" s="196"/>
      <c r="AF243" s="196"/>
      <c r="AG243" s="196"/>
      <c r="AH243" s="196"/>
      <c r="AI243" s="196"/>
    </row>
    <row r="244" spans="4:35" ht="12.75" customHeight="1">
      <c r="D244" s="196"/>
      <c r="E244" s="196"/>
      <c r="F244" s="196"/>
      <c r="G244" s="196"/>
      <c r="H244" s="196"/>
      <c r="I244" s="196"/>
      <c r="J244" s="196"/>
      <c r="K244" s="196"/>
      <c r="L244" s="196"/>
      <c r="M244" s="196"/>
      <c r="N244" s="196"/>
      <c r="O244" s="196"/>
      <c r="P244" s="196"/>
      <c r="Q244" s="196"/>
      <c r="R244" s="196"/>
      <c r="S244" s="196"/>
      <c r="T244" s="196"/>
      <c r="U244" s="196"/>
      <c r="V244" s="196"/>
      <c r="W244" s="196"/>
      <c r="X244" s="196"/>
      <c r="Y244" s="196"/>
      <c r="Z244" s="196"/>
      <c r="AA244" s="196"/>
      <c r="AB244" s="196"/>
      <c r="AC244" s="196"/>
      <c r="AD244" s="196"/>
      <c r="AE244" s="196"/>
      <c r="AF244" s="196"/>
      <c r="AG244" s="196"/>
      <c r="AH244" s="196"/>
      <c r="AI244" s="196"/>
    </row>
    <row r="245" spans="4:35" ht="12.75" customHeight="1">
      <c r="D245" s="196"/>
      <c r="E245" s="196"/>
      <c r="F245" s="196"/>
      <c r="G245" s="196"/>
      <c r="H245" s="196"/>
      <c r="I245" s="196"/>
      <c r="J245" s="196"/>
      <c r="K245" s="196"/>
      <c r="L245" s="196"/>
      <c r="M245" s="196"/>
      <c r="N245" s="196"/>
      <c r="O245" s="196"/>
      <c r="P245" s="196"/>
      <c r="Q245" s="196"/>
      <c r="R245" s="196"/>
      <c r="S245" s="196"/>
      <c r="T245" s="196"/>
      <c r="U245" s="196"/>
      <c r="V245" s="196"/>
      <c r="W245" s="196"/>
      <c r="X245" s="196"/>
      <c r="Y245" s="196"/>
      <c r="Z245" s="196"/>
      <c r="AA245" s="196"/>
      <c r="AB245" s="196"/>
      <c r="AC245" s="196"/>
      <c r="AD245" s="196"/>
      <c r="AE245" s="196"/>
      <c r="AF245" s="196"/>
      <c r="AG245" s="196"/>
      <c r="AH245" s="196"/>
      <c r="AI245" s="196"/>
    </row>
  </sheetData>
  <mergeCells count="88">
    <mergeCell ref="N12:O12"/>
    <mergeCell ref="O47:O48"/>
    <mergeCell ref="L47:L48"/>
    <mergeCell ref="F64:G65"/>
    <mergeCell ref="F58:G59"/>
    <mergeCell ref="F61:G62"/>
    <mergeCell ref="M16:O16"/>
    <mergeCell ref="D57:I57"/>
    <mergeCell ref="D60:H60"/>
    <mergeCell ref="D63:H63"/>
    <mergeCell ref="J16:L16"/>
    <mergeCell ref="J14:L14"/>
    <mergeCell ref="F14:H15"/>
    <mergeCell ref="N49:N50"/>
    <mergeCell ref="J15:L15"/>
    <mergeCell ref="M15:O15"/>
    <mergeCell ref="M47:M48"/>
    <mergeCell ref="M49:M50"/>
    <mergeCell ref="O49:O50"/>
    <mergeCell ref="F46:G47"/>
    <mergeCell ref="AA17:AB17"/>
    <mergeCell ref="V14:X14"/>
    <mergeCell ref="M14:O14"/>
    <mergeCell ref="S16:U16"/>
    <mergeCell ref="S14:U14"/>
    <mergeCell ref="V15:X15"/>
    <mergeCell ref="V16:X16"/>
    <mergeCell ref="Y16:AA16"/>
    <mergeCell ref="Y15:AA15"/>
    <mergeCell ref="Y14:AA14"/>
    <mergeCell ref="X8:X9"/>
    <mergeCell ref="R12:S12"/>
    <mergeCell ref="O8:O9"/>
    <mergeCell ref="P8:P9"/>
    <mergeCell ref="Q8:Q9"/>
    <mergeCell ref="R8:R9"/>
    <mergeCell ref="T12:U12"/>
    <mergeCell ref="X12:Y12"/>
    <mergeCell ref="P12:Q12"/>
    <mergeCell ref="W8:W9"/>
    <mergeCell ref="Z8:Z9"/>
    <mergeCell ref="AA8:AA9"/>
    <mergeCell ref="Y8:Y9"/>
    <mergeCell ref="Z11:AA11"/>
    <mergeCell ref="M8:M9"/>
    <mergeCell ref="U8:U9"/>
    <mergeCell ref="V8:V9"/>
    <mergeCell ref="L11:M11"/>
    <mergeCell ref="R11:S11"/>
    <mergeCell ref="S8:S9"/>
    <mergeCell ref="T8:T9"/>
    <mergeCell ref="N8:N9"/>
    <mergeCell ref="P11:Q11"/>
    <mergeCell ref="N11:O11"/>
    <mergeCell ref="F8:H9"/>
    <mergeCell ref="F11:H12"/>
    <mergeCell ref="V11:W11"/>
    <mergeCell ref="T11:U11"/>
    <mergeCell ref="K8:K9"/>
    <mergeCell ref="L8:L9"/>
    <mergeCell ref="L12:M12"/>
    <mergeCell ref="J12:K12"/>
    <mergeCell ref="J11:K11"/>
    <mergeCell ref="J8:J9"/>
    <mergeCell ref="P14:R14"/>
    <mergeCell ref="P15:R15"/>
    <mergeCell ref="S49:S50"/>
    <mergeCell ref="S15:U15"/>
    <mergeCell ref="T47:T48"/>
    <mergeCell ref="R47:R48"/>
    <mergeCell ref="S47:S48"/>
    <mergeCell ref="P16:R16"/>
    <mergeCell ref="R49:R50"/>
    <mergeCell ref="T49:T50"/>
    <mergeCell ref="V12:W12"/>
    <mergeCell ref="Z12:AA12"/>
    <mergeCell ref="X11:Y11"/>
    <mergeCell ref="L49:L50"/>
    <mergeCell ref="Q49:Q50"/>
    <mergeCell ref="G29:L30"/>
    <mergeCell ref="G32:K33"/>
    <mergeCell ref="G35:L36"/>
    <mergeCell ref="Q47:Q48"/>
    <mergeCell ref="N47:N48"/>
    <mergeCell ref="Y51:Z51"/>
    <mergeCell ref="AA51:AB51"/>
    <mergeCell ref="AB39:AC39"/>
    <mergeCell ref="Z39:AA39"/>
  </mergeCells>
  <conditionalFormatting sqref="O47:O48 P46 Q47:Q48">
    <cfRule type="expression" priority="1" dxfId="28" stopIfTrue="1">
      <formula>($AD$45=1)</formula>
    </cfRule>
    <cfRule type="expression" priority="2" dxfId="27" stopIfTrue="1">
      <formula>($AE$45="")</formula>
    </cfRule>
  </conditionalFormatting>
  <conditionalFormatting sqref="R47:R48 Q46 N47">
    <cfRule type="expression" priority="3" dxfId="28" stopIfTrue="1">
      <formula>($AD$46=1)</formula>
    </cfRule>
    <cfRule type="expression" priority="4" dxfId="27" stopIfTrue="1">
      <formula>($AE$46="")</formula>
    </cfRule>
  </conditionalFormatting>
  <conditionalFormatting sqref="O46 S47:S48 M47:M48">
    <cfRule type="expression" priority="5" dxfId="28" stopIfTrue="1">
      <formula>($AD$47=1)</formula>
    </cfRule>
    <cfRule type="expression" priority="6" dxfId="27" stopIfTrue="1">
      <formula>($AE$47="")</formula>
    </cfRule>
  </conditionalFormatting>
  <conditionalFormatting sqref="S49:S50 M49:M50 P45">
    <cfRule type="expression" priority="7" dxfId="28" stopIfTrue="1">
      <formula>($AD$48=1)</formula>
    </cfRule>
    <cfRule type="expression" priority="8" dxfId="27" stopIfTrue="1">
      <formula>($AE$48="")</formula>
    </cfRule>
  </conditionalFormatting>
  <conditionalFormatting sqref="N49:N50 R49:R50 Q45">
    <cfRule type="expression" priority="9" dxfId="28" stopIfTrue="1">
      <formula>($AD$49=1)</formula>
    </cfRule>
    <cfRule type="expression" priority="10" dxfId="27" stopIfTrue="1">
      <formula>($AE$49="")</formula>
    </cfRule>
  </conditionalFormatting>
  <conditionalFormatting sqref="Q49:Q50 O49:O50 O45">
    <cfRule type="expression" priority="11" dxfId="28" stopIfTrue="1">
      <formula>($AD$50=1)</formula>
    </cfRule>
    <cfRule type="expression" priority="12" dxfId="27" stopIfTrue="1">
      <formula>($AE$50="")</formula>
    </cfRule>
  </conditionalFormatting>
  <conditionalFormatting sqref="L49:L50">
    <cfRule type="expression" priority="13" dxfId="28" stopIfTrue="1">
      <formula>($AD$52=1)</formula>
    </cfRule>
    <cfRule type="expression" priority="14" dxfId="27" stopIfTrue="1">
      <formula>($AE$52="")</formula>
    </cfRule>
  </conditionalFormatting>
  <conditionalFormatting sqref="T47:T48 L47:L48">
    <cfRule type="expression" priority="15" dxfId="28" stopIfTrue="1">
      <formula>($AD$51=1)</formula>
    </cfRule>
    <cfRule type="expression" priority="16" dxfId="27" stopIfTrue="1">
      <formula>($AE$51="")</formula>
    </cfRule>
  </conditionalFormatting>
  <conditionalFormatting sqref="T49:T50 P43">
    <cfRule type="expression" priority="17" dxfId="28" stopIfTrue="1">
      <formula>($AD$52=1)</formula>
    </cfRule>
    <cfRule type="expression" priority="18" dxfId="27" stopIfTrue="1">
      <formula>($AE$52="")</formula>
    </cfRule>
  </conditionalFormatting>
  <conditionalFormatting sqref="P44">
    <cfRule type="expression" priority="19" dxfId="28" stopIfTrue="1">
      <formula>($AD$51=1)</formula>
    </cfRule>
    <cfRule type="expression" priority="20" dxfId="27" stopIfTrue="1">
      <formula>($AE$51="")</formula>
    </cfRule>
  </conditionalFormatting>
  <conditionalFormatting sqref="D47">
    <cfRule type="cellIs" priority="21" dxfId="9" operator="equal" stopIfTrue="1">
      <formula>"C"</formula>
    </cfRule>
  </conditionalFormatting>
  <conditionalFormatting sqref="E46">
    <cfRule type="expression" priority="22" dxfId="30" stopIfTrue="1">
      <formula>(E46/E47=A46)</formula>
    </cfRule>
    <cfRule type="expression" priority="23" dxfId="34" stopIfTrue="1">
      <formula>AND((E46/E47&lt;&gt;A46),E46&lt;&gt;"",E47&lt;&gt;"")</formula>
    </cfRule>
  </conditionalFormatting>
  <conditionalFormatting sqref="E47">
    <cfRule type="expression" priority="24" dxfId="30" stopIfTrue="1">
      <formula>(E46/E47=A46)</formula>
    </cfRule>
    <cfRule type="expression" priority="25" dxfId="34" stopIfTrue="1">
      <formula>AND(E46/E47&lt;&gt;A46,E46&lt;&gt;"",E47&lt;&gt;"")</formula>
    </cfRule>
  </conditionalFormatting>
  <dataValidations count="1">
    <dataValidation type="custom" allowBlank="1" showInputMessage="1" showErrorMessage="1" errorTitle="U W A G A !!!!" error="Wpisana wartość jest nieprawidłowa." sqref="E46:E47">
      <formula1>AND(ISNUMBER(E46),E46,E46&gt;0,E46&lt;100,CELL("format",E46)="G",LEN(E46)&lt;3)</formula1>
    </dataValidation>
  </dataValidations>
  <printOptions/>
  <pageMargins left="0.75" right="0.75" top="1" bottom="1" header="0.5" footer="0.5"/>
  <pageSetup horizontalDpi="300" verticalDpi="300" orientation="portrait" paperSize="9" r:id="rId3"/>
  <drawing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1:X83"/>
  <sheetViews>
    <sheetView showGridLines="0" showRowColHeaders="0" showOutlineSymbols="0" workbookViewId="0" topLeftCell="A41">
      <selection activeCell="E45" sqref="E45"/>
    </sheetView>
  </sheetViews>
  <sheetFormatPr defaultColWidth="9.00390625" defaultRowHeight="12.75"/>
  <cols>
    <col min="1" max="1" width="4.75390625" style="0" customWidth="1"/>
    <col min="2" max="2" width="10.875" style="0" customWidth="1"/>
    <col min="3" max="3" width="9.25390625" style="0" customWidth="1"/>
    <col min="5" max="5" width="9.25390625" style="0" customWidth="1"/>
    <col min="6" max="6" width="1.37890625" style="0" customWidth="1"/>
    <col min="7" max="7" width="8.875" style="0" customWidth="1"/>
    <col min="8" max="8" width="9.25390625" style="0" hidden="1" customWidth="1"/>
    <col min="9" max="9" width="9.25390625" style="0" customWidth="1"/>
    <col min="10" max="10" width="10.625" style="0" customWidth="1"/>
    <col min="11" max="11" width="0" style="0" hidden="1" customWidth="1"/>
    <col min="12" max="12" width="8.00390625" style="0" customWidth="1"/>
    <col min="13" max="13" width="0" style="0" hidden="1" customWidth="1"/>
    <col min="14" max="16" width="8.625" style="0" customWidth="1"/>
    <col min="17" max="17" width="5.625" style="0" customWidth="1"/>
    <col min="18" max="18" width="6.875" style="0" customWidth="1"/>
    <col min="19" max="19" width="3.25390625" style="0" customWidth="1"/>
    <col min="20" max="20" width="3.375" style="0" customWidth="1"/>
    <col min="21" max="21" width="5.625" style="0" customWidth="1"/>
    <col min="22" max="22" width="6.75390625" style="0" customWidth="1"/>
  </cols>
  <sheetData>
    <row r="1" spans="2:10" ht="20.25" hidden="1">
      <c r="B1" s="37"/>
      <c r="C1" s="37"/>
      <c r="D1" s="37"/>
      <c r="E1" s="37"/>
      <c r="F1" s="37"/>
      <c r="G1" s="37"/>
      <c r="H1" s="41"/>
      <c r="I1" s="41"/>
      <c r="J1" s="42">
        <f>SUM(S9:V12)</f>
        <v>0</v>
      </c>
    </row>
    <row r="2" spans="2:10" s="6" customFormat="1" ht="18" hidden="1">
      <c r="B2" s="50"/>
      <c r="C2" s="50"/>
      <c r="D2" s="50"/>
      <c r="E2" s="51"/>
      <c r="F2" s="50"/>
      <c r="G2" s="50"/>
      <c r="H2" s="50"/>
      <c r="I2" s="50"/>
      <c r="J2" s="50"/>
    </row>
    <row r="3" spans="2:10" ht="20.25" hidden="1">
      <c r="B3" s="43"/>
      <c r="C3" s="44"/>
      <c r="D3" s="44"/>
      <c r="E3" s="43"/>
      <c r="F3" s="43"/>
      <c r="G3" s="43"/>
      <c r="H3" s="43"/>
      <c r="I3" s="43"/>
      <c r="J3" s="43"/>
    </row>
    <row r="4" spans="3:10" ht="12.75" hidden="1">
      <c r="C4" s="295"/>
      <c r="D4" s="295"/>
      <c r="E4" s="295"/>
      <c r="F4" s="295"/>
      <c r="G4" s="295"/>
      <c r="H4" s="295"/>
      <c r="I4" s="295"/>
      <c r="J4" s="27"/>
    </row>
    <row r="5" ht="12.75" hidden="1"/>
    <row r="6" ht="12.75" hidden="1"/>
    <row r="7" ht="12.75" hidden="1"/>
    <row r="8" spans="11:15" ht="12.75" hidden="1">
      <c r="K8" s="12"/>
      <c r="L8" s="12"/>
      <c r="M8" s="12"/>
      <c r="N8" s="12"/>
      <c r="O8" s="12"/>
    </row>
    <row r="9" spans="11:15" ht="12.75" hidden="1">
      <c r="K9" s="12"/>
      <c r="L9" s="12"/>
      <c r="M9" s="12"/>
      <c r="N9" s="12"/>
      <c r="O9" s="1"/>
    </row>
    <row r="10" spans="11:15" ht="12.75" hidden="1">
      <c r="K10" s="12"/>
      <c r="L10" s="12"/>
      <c r="M10" s="12"/>
      <c r="N10" s="12"/>
      <c r="O10" s="1"/>
    </row>
    <row r="11" spans="11:15" ht="12.75" hidden="1">
      <c r="K11" s="12"/>
      <c r="L11" s="12"/>
      <c r="M11" s="12"/>
      <c r="N11" s="12"/>
      <c r="O11" s="1"/>
    </row>
    <row r="12" spans="11:15" ht="12.75" hidden="1">
      <c r="K12" s="12"/>
      <c r="L12" s="12"/>
      <c r="M12" s="12"/>
      <c r="N12" s="12"/>
      <c r="O12" s="1"/>
    </row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s="6" customFormat="1" ht="11.25" customHeight="1" hidden="1"/>
    <row r="41" spans="2:10" s="6" customFormat="1" ht="21.75" customHeight="1">
      <c r="B41" s="293"/>
      <c r="C41" s="37"/>
      <c r="D41" s="37"/>
      <c r="E41" s="37"/>
      <c r="F41" s="37"/>
      <c r="G41" s="37"/>
      <c r="H41" s="41"/>
      <c r="I41" s="41"/>
      <c r="J41" s="42">
        <f>SUM(S49:V52)</f>
        <v>10</v>
      </c>
    </row>
    <row r="42" spans="1:12" ht="26.25" customHeight="1">
      <c r="A42" s="6"/>
      <c r="B42" s="293"/>
      <c r="C42" s="37">
        <f>SUM(S50,V49:V52)</f>
        <v>2</v>
      </c>
      <c r="D42" s="37"/>
      <c r="E42" s="42">
        <f>SUM(U49:U52,S51)</f>
        <v>3</v>
      </c>
      <c r="F42" s="37"/>
      <c r="G42" s="37"/>
      <c r="H42" s="37"/>
      <c r="I42" s="37">
        <f>SUM(T49:T52,S49,S52)</f>
        <v>5</v>
      </c>
      <c r="J42" s="106"/>
      <c r="K42" s="6"/>
      <c r="L42" s="6"/>
    </row>
    <row r="43" spans="2:12" ht="20.25" customHeight="1">
      <c r="B43" s="285" t="s">
        <v>57</v>
      </c>
      <c r="C43" s="285"/>
      <c r="D43" s="285"/>
      <c r="E43" s="285"/>
      <c r="F43" s="285"/>
      <c r="G43" s="285"/>
      <c r="H43" s="285"/>
      <c r="I43" s="285"/>
      <c r="J43" s="285"/>
      <c r="K43" s="285"/>
      <c r="L43" s="285"/>
    </row>
    <row r="44" spans="3:10" ht="11.25" customHeight="1">
      <c r="C44" s="60" t="s">
        <v>55</v>
      </c>
      <c r="D44" s="60"/>
      <c r="E44" s="60"/>
      <c r="F44" s="64"/>
      <c r="G44" s="62"/>
      <c r="H44" s="60"/>
      <c r="I44" s="60"/>
      <c r="J44" s="27"/>
    </row>
    <row r="45" spans="3:24" ht="30" customHeight="1">
      <c r="C45" s="24"/>
      <c r="E45" s="49"/>
      <c r="F45" s="296">
        <f>IF(E45=J41,"C",IF(E45="","","D"))</f>
      </c>
      <c r="G45" s="296"/>
      <c r="H45" s="296"/>
      <c r="I45" s="296"/>
      <c r="J45" s="29"/>
      <c r="O45" s="118"/>
      <c r="R45" s="105"/>
      <c r="S45" s="105"/>
      <c r="T45" s="105"/>
      <c r="U45" s="105"/>
      <c r="V45" s="105"/>
      <c r="W45" s="105"/>
      <c r="X45" s="105"/>
    </row>
    <row r="46" spans="2:24" ht="63.75" customHeight="1">
      <c r="B46" s="284" t="s">
        <v>56</v>
      </c>
      <c r="C46" s="284"/>
      <c r="D46" s="284"/>
      <c r="E46" s="284"/>
      <c r="F46" s="284"/>
      <c r="G46" s="284"/>
      <c r="H46" s="284"/>
      <c r="I46" s="284"/>
      <c r="J46" s="284"/>
      <c r="N46" s="118"/>
      <c r="O46" s="118"/>
      <c r="R46" s="105"/>
      <c r="S46" s="105"/>
      <c r="T46" s="105"/>
      <c r="U46" s="105"/>
      <c r="V46" s="105"/>
      <c r="W46" s="105"/>
      <c r="X46" s="105"/>
    </row>
    <row r="47" spans="2:24" ht="36.75" customHeight="1">
      <c r="B47" s="110"/>
      <c r="C47" s="52" t="s">
        <v>64</v>
      </c>
      <c r="D47" s="63"/>
      <c r="E47" s="52" t="s">
        <v>53</v>
      </c>
      <c r="F47" s="297"/>
      <c r="G47" s="297"/>
      <c r="H47" s="23"/>
      <c r="I47" s="53" t="s">
        <v>54</v>
      </c>
      <c r="J47" s="61"/>
      <c r="R47" s="105"/>
      <c r="S47" s="105"/>
      <c r="T47" s="105"/>
      <c r="U47" s="105"/>
      <c r="V47" s="105"/>
      <c r="W47" s="105"/>
      <c r="X47" s="105"/>
    </row>
    <row r="48" spans="2:24" ht="30" customHeight="1">
      <c r="B48" s="108"/>
      <c r="C48" s="119"/>
      <c r="D48" s="107">
        <f>IF(C48=C42,"C",IF(C48="","","D"))</f>
      </c>
      <c r="E48" s="125"/>
      <c r="F48" s="122">
        <f>IF(E48=E42,"C",IF(E48="","","D"))</f>
      </c>
      <c r="G48" s="121">
        <f>F48</f>
      </c>
      <c r="H48" s="12"/>
      <c r="I48" s="120"/>
      <c r="J48" s="107">
        <f>IF(I48=I42,"C",IF(I48="","","D"))</f>
      </c>
      <c r="K48" s="12"/>
      <c r="L48" s="12"/>
      <c r="R48" s="37"/>
      <c r="S48" s="37" t="s">
        <v>67</v>
      </c>
      <c r="T48" s="37" t="s">
        <v>65</v>
      </c>
      <c r="U48" s="37" t="s">
        <v>66</v>
      </c>
      <c r="V48" s="37"/>
      <c r="W48" s="37"/>
      <c r="X48" s="106"/>
    </row>
    <row r="49" spans="2:24" ht="63.75" customHeight="1">
      <c r="B49" s="109"/>
      <c r="C49" s="294" t="s">
        <v>92</v>
      </c>
      <c r="D49" s="294"/>
      <c r="E49" s="294"/>
      <c r="F49" s="294"/>
      <c r="G49" s="294"/>
      <c r="H49" s="294"/>
      <c r="I49" s="294"/>
      <c r="K49" s="12"/>
      <c r="L49" s="12"/>
      <c r="R49" s="37"/>
      <c r="S49" s="37">
        <v>1</v>
      </c>
      <c r="T49" s="37">
        <v>1</v>
      </c>
      <c r="U49" s="37">
        <v>1</v>
      </c>
      <c r="V49" s="37">
        <v>0</v>
      </c>
      <c r="W49" s="37"/>
      <c r="X49" s="106"/>
    </row>
    <row r="50" spans="2:24" ht="21" customHeight="1">
      <c r="B50" s="12"/>
      <c r="C50" s="52" t="s">
        <v>49</v>
      </c>
      <c r="D50" s="21"/>
      <c r="E50" s="52" t="s">
        <v>50</v>
      </c>
      <c r="F50" s="22"/>
      <c r="G50" s="22"/>
      <c r="H50" s="21"/>
      <c r="I50" s="53" t="s">
        <v>51</v>
      </c>
      <c r="J50" s="7"/>
      <c r="K50" s="12"/>
      <c r="L50" s="12"/>
      <c r="R50" s="37"/>
      <c r="S50" s="37">
        <v>0</v>
      </c>
      <c r="T50" s="37">
        <v>1</v>
      </c>
      <c r="U50" s="37">
        <v>0</v>
      </c>
      <c r="V50" s="37">
        <v>1</v>
      </c>
      <c r="W50" s="37"/>
      <c r="X50" s="106"/>
    </row>
    <row r="51" spans="2:24" ht="30.75" customHeight="1">
      <c r="B51" s="12"/>
      <c r="C51" s="111">
        <f>IF(AND(C48=C42,F45="C"),C48,"")</f>
      </c>
      <c r="D51" s="112"/>
      <c r="E51" s="113">
        <f>IF(AND(E48=E42,F45="C"),E48,"")</f>
      </c>
      <c r="F51" s="112"/>
      <c r="G51" s="112"/>
      <c r="H51" s="112"/>
      <c r="I51" s="114">
        <f>IF(AND(F45="C",I48=I42),I48,"")</f>
      </c>
      <c r="K51" s="12"/>
      <c r="L51" s="12"/>
      <c r="R51" s="37"/>
      <c r="S51" s="37">
        <v>1</v>
      </c>
      <c r="T51" s="37">
        <v>1</v>
      </c>
      <c r="U51" s="37">
        <v>1</v>
      </c>
      <c r="V51" s="37">
        <v>1</v>
      </c>
      <c r="W51" s="37"/>
      <c r="X51" s="106"/>
    </row>
    <row r="52" spans="2:24" ht="30.75" customHeight="1">
      <c r="B52" s="12"/>
      <c r="C52" s="115">
        <f>IF(AND(D48="C",F45="C"),E45,"")</f>
      </c>
      <c r="E52" s="116">
        <f>IF(AND(F45="C",F48="C"),E45,"")</f>
      </c>
      <c r="I52" s="117">
        <f>IF(AND(F45="C",J48="C"),E45,"")</f>
      </c>
      <c r="K52" s="12"/>
      <c r="L52" s="12"/>
      <c r="R52" s="37"/>
      <c r="S52" s="37">
        <v>1</v>
      </c>
      <c r="T52" s="37">
        <v>0</v>
      </c>
      <c r="U52" s="37">
        <v>0</v>
      </c>
      <c r="V52" s="37">
        <v>0</v>
      </c>
      <c r="W52" s="37"/>
      <c r="X52" s="106"/>
    </row>
    <row r="53" spans="1:24" ht="23.25">
      <c r="A53" s="270"/>
      <c r="B53" s="270" t="str">
        <f>IF(AND(F45="C",D48="C",F48="C",J48="C"),"BRAWO!","?")</f>
        <v>?</v>
      </c>
      <c r="C53" s="270"/>
      <c r="D53" s="271"/>
      <c r="E53" s="270"/>
      <c r="F53" s="270"/>
      <c r="G53" s="270"/>
      <c r="H53" s="270"/>
      <c r="I53" s="270"/>
      <c r="J53" s="270"/>
      <c r="K53" s="270"/>
      <c r="L53" s="270"/>
      <c r="R53" s="37"/>
      <c r="S53" s="37"/>
      <c r="T53" s="37"/>
      <c r="U53" s="37"/>
      <c r="V53" s="37"/>
      <c r="W53" s="37"/>
      <c r="X53" s="106"/>
    </row>
    <row r="54" spans="1:24" ht="12.75">
      <c r="A54" s="270"/>
      <c r="B54" s="270"/>
      <c r="C54" s="32"/>
      <c r="D54" s="270"/>
      <c r="E54" s="270"/>
      <c r="F54" s="270"/>
      <c r="G54" s="270"/>
      <c r="H54" s="270"/>
      <c r="I54" s="270"/>
      <c r="J54" s="270"/>
      <c r="K54" s="270"/>
      <c r="L54" s="270"/>
      <c r="R54" s="32"/>
      <c r="S54" s="32"/>
      <c r="T54" s="32"/>
      <c r="U54" s="32"/>
      <c r="V54" s="32"/>
      <c r="W54" s="32"/>
      <c r="X54" s="105"/>
    </row>
    <row r="55" spans="1:24" ht="12.75">
      <c r="A55" s="270"/>
      <c r="B55" s="270"/>
      <c r="C55" s="270"/>
      <c r="D55" s="270"/>
      <c r="E55" s="270"/>
      <c r="F55" s="270"/>
      <c r="G55" s="270"/>
      <c r="H55" s="270"/>
      <c r="I55" s="270"/>
      <c r="J55" s="270"/>
      <c r="K55" s="270"/>
      <c r="L55" s="270"/>
      <c r="P55" s="55"/>
      <c r="Q55" s="54"/>
      <c r="R55" s="32"/>
      <c r="S55" s="32"/>
      <c r="T55" s="32"/>
      <c r="U55" s="32"/>
      <c r="V55" s="32"/>
      <c r="W55" s="32"/>
      <c r="X55" s="105"/>
    </row>
    <row r="56" spans="1:24" ht="12.75">
      <c r="A56" s="270"/>
      <c r="B56" s="270"/>
      <c r="C56" s="270"/>
      <c r="D56" s="270"/>
      <c r="E56" s="270"/>
      <c r="F56" s="270"/>
      <c r="G56" s="270"/>
      <c r="H56" s="270"/>
      <c r="I56" s="270"/>
      <c r="J56" s="270"/>
      <c r="K56" s="270"/>
      <c r="L56" s="270"/>
      <c r="R56" s="32"/>
      <c r="S56" s="32"/>
      <c r="T56" s="32"/>
      <c r="U56" s="32"/>
      <c r="V56" s="32"/>
      <c r="W56" s="32"/>
      <c r="X56" s="105"/>
    </row>
    <row r="57" spans="1:24" ht="12.75">
      <c r="A57" s="270"/>
      <c r="B57" s="270"/>
      <c r="C57" s="270"/>
      <c r="D57" s="270"/>
      <c r="E57" s="270"/>
      <c r="F57" s="270"/>
      <c r="G57" s="270"/>
      <c r="H57" s="270"/>
      <c r="I57" s="270"/>
      <c r="J57" s="270"/>
      <c r="K57" s="270"/>
      <c r="L57" s="270"/>
      <c r="R57" s="32"/>
      <c r="S57" s="32"/>
      <c r="T57" s="32"/>
      <c r="U57" s="32"/>
      <c r="V57" s="32"/>
      <c r="W57" s="32"/>
      <c r="X57" s="105"/>
    </row>
    <row r="58" spans="1:24" ht="12.75">
      <c r="A58" s="270"/>
      <c r="B58" s="270"/>
      <c r="C58" s="270"/>
      <c r="D58" s="270"/>
      <c r="E58" s="270"/>
      <c r="F58" s="270"/>
      <c r="G58" s="270"/>
      <c r="H58" s="270"/>
      <c r="I58" s="270"/>
      <c r="J58" s="270"/>
      <c r="K58" s="270"/>
      <c r="L58" s="270"/>
      <c r="R58" s="32"/>
      <c r="S58" s="32"/>
      <c r="T58" s="32"/>
      <c r="U58" s="32"/>
      <c r="V58" s="32"/>
      <c r="W58" s="32"/>
      <c r="X58" s="105"/>
    </row>
    <row r="59" spans="1:24" ht="12.75">
      <c r="A59" s="270"/>
      <c r="B59" s="270"/>
      <c r="C59" s="270"/>
      <c r="D59" s="270"/>
      <c r="E59" s="270"/>
      <c r="F59" s="270"/>
      <c r="G59" s="270"/>
      <c r="H59" s="270"/>
      <c r="I59" s="270"/>
      <c r="J59" s="270"/>
      <c r="K59" s="270"/>
      <c r="L59" s="270"/>
      <c r="R59" s="32"/>
      <c r="S59" s="32"/>
      <c r="T59" s="32"/>
      <c r="U59" s="32"/>
      <c r="V59" s="32"/>
      <c r="W59" s="32"/>
      <c r="X59" s="105"/>
    </row>
    <row r="60" spans="1:24" ht="12.75">
      <c r="A60" s="270"/>
      <c r="B60" s="270"/>
      <c r="C60" s="270"/>
      <c r="D60" s="270"/>
      <c r="E60" s="270"/>
      <c r="F60" s="270"/>
      <c r="G60" s="270"/>
      <c r="H60" s="270"/>
      <c r="I60" s="270"/>
      <c r="J60" s="270"/>
      <c r="K60" s="270"/>
      <c r="L60" s="270"/>
      <c r="R60" s="32"/>
      <c r="S60" s="32"/>
      <c r="T60" s="32"/>
      <c r="U60" s="32"/>
      <c r="V60" s="32"/>
      <c r="W60" s="32"/>
      <c r="X60" s="105"/>
    </row>
    <row r="61" spans="1:24" ht="12.75">
      <c r="A61" s="270"/>
      <c r="B61" s="270"/>
      <c r="C61" s="270"/>
      <c r="D61" s="270"/>
      <c r="E61" s="270"/>
      <c r="F61" s="270"/>
      <c r="G61" s="270"/>
      <c r="H61" s="270"/>
      <c r="I61" s="270"/>
      <c r="J61" s="270"/>
      <c r="K61" s="270"/>
      <c r="L61" s="270"/>
      <c r="R61" s="32"/>
      <c r="S61" s="32"/>
      <c r="T61" s="32"/>
      <c r="U61" s="32"/>
      <c r="V61" s="32"/>
      <c r="W61" s="32"/>
      <c r="X61" s="105"/>
    </row>
    <row r="62" spans="1:23" ht="12.75">
      <c r="A62" s="270"/>
      <c r="B62" s="270"/>
      <c r="C62" s="270"/>
      <c r="D62" s="270"/>
      <c r="E62" s="270"/>
      <c r="F62" s="270"/>
      <c r="G62" s="270"/>
      <c r="H62" s="270"/>
      <c r="I62" s="270"/>
      <c r="J62" s="270"/>
      <c r="K62" s="270"/>
      <c r="L62" s="270"/>
      <c r="R62" s="32"/>
      <c r="S62" s="32"/>
      <c r="T62" s="32"/>
      <c r="U62" s="32"/>
      <c r="V62" s="32"/>
      <c r="W62" s="32"/>
    </row>
    <row r="63" spans="1:23" ht="12.75">
      <c r="A63" s="270"/>
      <c r="B63" s="270"/>
      <c r="C63" s="270"/>
      <c r="D63" s="270"/>
      <c r="E63" s="270"/>
      <c r="F63" s="270"/>
      <c r="G63" s="270"/>
      <c r="H63" s="270"/>
      <c r="I63" s="270"/>
      <c r="J63" s="270"/>
      <c r="K63" s="270"/>
      <c r="L63" s="270"/>
      <c r="R63" s="32"/>
      <c r="S63" s="32"/>
      <c r="T63" s="32"/>
      <c r="U63" s="32"/>
      <c r="V63" s="32"/>
      <c r="W63" s="32"/>
    </row>
    <row r="64" spans="1:23" ht="12.75">
      <c r="A64" s="27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R64" s="32"/>
      <c r="S64" s="32"/>
      <c r="T64" s="32"/>
      <c r="U64" s="32"/>
      <c r="V64" s="32"/>
      <c r="W64" s="32"/>
    </row>
    <row r="65" spans="1:23" ht="12.75">
      <c r="A65" s="270"/>
      <c r="B65" s="270"/>
      <c r="C65" s="270"/>
      <c r="D65" s="270"/>
      <c r="E65" s="270"/>
      <c r="F65" s="270"/>
      <c r="G65" s="270"/>
      <c r="H65" s="270"/>
      <c r="I65" s="270"/>
      <c r="J65" s="270"/>
      <c r="K65" s="270"/>
      <c r="L65" s="270"/>
      <c r="R65" s="32"/>
      <c r="S65" s="32"/>
      <c r="T65" s="32"/>
      <c r="U65" s="32"/>
      <c r="V65" s="32"/>
      <c r="W65" s="32"/>
    </row>
    <row r="66" spans="1:23" ht="12.75">
      <c r="A66" s="270"/>
      <c r="B66" s="270"/>
      <c r="C66" s="270"/>
      <c r="D66" s="270"/>
      <c r="E66" s="270"/>
      <c r="F66" s="270"/>
      <c r="G66" s="270"/>
      <c r="H66" s="270"/>
      <c r="I66" s="270"/>
      <c r="J66" s="270"/>
      <c r="K66" s="270"/>
      <c r="L66" s="270"/>
      <c r="R66" s="32"/>
      <c r="S66" s="32"/>
      <c r="T66" s="32"/>
      <c r="U66" s="32"/>
      <c r="V66" s="32"/>
      <c r="W66" s="32"/>
    </row>
    <row r="67" spans="1:23" ht="12.75">
      <c r="A67" s="270"/>
      <c r="B67" s="270"/>
      <c r="C67" s="270"/>
      <c r="D67" s="270"/>
      <c r="E67" s="270"/>
      <c r="F67" s="270"/>
      <c r="G67" s="270"/>
      <c r="H67" s="270"/>
      <c r="I67" s="270"/>
      <c r="J67" s="270"/>
      <c r="K67" s="270"/>
      <c r="L67" s="270"/>
      <c r="R67" s="32"/>
      <c r="S67" s="32"/>
      <c r="T67" s="32"/>
      <c r="U67" s="32"/>
      <c r="V67" s="32"/>
      <c r="W67" s="32"/>
    </row>
    <row r="68" spans="1:23" ht="12.75">
      <c r="A68" s="270"/>
      <c r="B68" s="270"/>
      <c r="C68" s="270"/>
      <c r="D68" s="270"/>
      <c r="E68" s="270"/>
      <c r="F68" s="270"/>
      <c r="G68" s="270"/>
      <c r="H68" s="270"/>
      <c r="I68" s="270"/>
      <c r="J68" s="270"/>
      <c r="K68" s="270"/>
      <c r="L68" s="270"/>
      <c r="R68" s="32"/>
      <c r="S68" s="32"/>
      <c r="T68" s="32"/>
      <c r="U68" s="32"/>
      <c r="V68" s="32"/>
      <c r="W68" s="32"/>
    </row>
    <row r="69" spans="1:23" ht="12.75">
      <c r="A69" s="270"/>
      <c r="B69" s="270"/>
      <c r="C69" s="270"/>
      <c r="D69" s="270"/>
      <c r="E69" s="270"/>
      <c r="F69" s="270"/>
      <c r="G69" s="270"/>
      <c r="H69" s="270"/>
      <c r="I69" s="270"/>
      <c r="J69" s="270"/>
      <c r="K69" s="270"/>
      <c r="L69" s="270"/>
      <c r="R69" s="32"/>
      <c r="S69" s="32"/>
      <c r="T69" s="32"/>
      <c r="U69" s="32"/>
      <c r="V69" s="32"/>
      <c r="W69" s="32"/>
    </row>
    <row r="70" spans="1:23" ht="12.75">
      <c r="A70" s="270"/>
      <c r="B70" s="270"/>
      <c r="C70" s="270"/>
      <c r="D70" s="270"/>
      <c r="E70" s="270"/>
      <c r="F70" s="270"/>
      <c r="G70" s="270"/>
      <c r="H70" s="270"/>
      <c r="I70" s="270"/>
      <c r="J70" s="270"/>
      <c r="K70" s="270"/>
      <c r="L70" s="270"/>
      <c r="R70" s="32"/>
      <c r="S70" s="32"/>
      <c r="T70" s="32"/>
      <c r="U70" s="32"/>
      <c r="V70" s="32"/>
      <c r="W70" s="32"/>
    </row>
    <row r="71" spans="1:23" ht="12.75">
      <c r="A71" s="270"/>
      <c r="B71" s="270"/>
      <c r="C71" s="270"/>
      <c r="D71" s="270"/>
      <c r="E71" s="270"/>
      <c r="F71" s="270"/>
      <c r="G71" s="270"/>
      <c r="H71" s="270"/>
      <c r="I71" s="270"/>
      <c r="J71" s="270"/>
      <c r="K71" s="270"/>
      <c r="L71" s="270"/>
      <c r="R71" s="32"/>
      <c r="S71" s="32"/>
      <c r="T71" s="32"/>
      <c r="U71" s="32"/>
      <c r="V71" s="32"/>
      <c r="W71" s="32"/>
    </row>
    <row r="72" spans="18:23" ht="12.75">
      <c r="R72" s="32"/>
      <c r="S72" s="32"/>
      <c r="T72" s="32"/>
      <c r="U72" s="32"/>
      <c r="V72" s="32"/>
      <c r="W72" s="32"/>
    </row>
    <row r="73" spans="18:23" ht="12.75">
      <c r="R73" s="32"/>
      <c r="S73" s="32"/>
      <c r="T73" s="32"/>
      <c r="U73" s="32"/>
      <c r="V73" s="32"/>
      <c r="W73" s="32"/>
    </row>
    <row r="74" spans="18:23" ht="12.75">
      <c r="R74" s="32"/>
      <c r="S74" s="32"/>
      <c r="T74" s="32"/>
      <c r="U74" s="32"/>
      <c r="V74" s="32"/>
      <c r="W74" s="32"/>
    </row>
    <row r="75" spans="18:23" ht="12.75">
      <c r="R75" s="32"/>
      <c r="S75" s="32"/>
      <c r="T75" s="32"/>
      <c r="U75" s="32"/>
      <c r="V75" s="32"/>
      <c r="W75" s="32"/>
    </row>
    <row r="76" spans="18:23" ht="12.75">
      <c r="R76" s="32"/>
      <c r="S76" s="32"/>
      <c r="T76" s="32"/>
      <c r="U76" s="32"/>
      <c r="V76" s="32"/>
      <c r="W76" s="32"/>
    </row>
    <row r="77" spans="18:23" ht="12.75">
      <c r="R77" s="32"/>
      <c r="S77" s="32"/>
      <c r="T77" s="32"/>
      <c r="U77" s="32"/>
      <c r="V77" s="32"/>
      <c r="W77" s="32"/>
    </row>
    <row r="78" spans="18:23" ht="12.75">
      <c r="R78" s="32"/>
      <c r="S78" s="32"/>
      <c r="T78" s="32"/>
      <c r="U78" s="32"/>
      <c r="V78" s="32"/>
      <c r="W78" s="32"/>
    </row>
    <row r="79" spans="18:23" ht="12.75">
      <c r="R79" s="32"/>
      <c r="S79" s="32"/>
      <c r="T79" s="32"/>
      <c r="U79" s="32"/>
      <c r="V79" s="32"/>
      <c r="W79" s="32"/>
    </row>
    <row r="80" spans="18:23" ht="12.75">
      <c r="R80" s="32"/>
      <c r="S80" s="32"/>
      <c r="T80" s="32"/>
      <c r="U80" s="32"/>
      <c r="V80" s="32"/>
      <c r="W80" s="32"/>
    </row>
    <row r="81" spans="18:23" ht="12.75">
      <c r="R81" s="32"/>
      <c r="S81" s="32"/>
      <c r="T81" s="32"/>
      <c r="U81" s="32"/>
      <c r="V81" s="32"/>
      <c r="W81" s="32"/>
    </row>
    <row r="82" spans="18:23" ht="12.75">
      <c r="R82" s="32"/>
      <c r="S82" s="32"/>
      <c r="T82" s="32"/>
      <c r="U82" s="32"/>
      <c r="V82" s="32"/>
      <c r="W82" s="32"/>
    </row>
    <row r="83" spans="18:23" ht="12.75">
      <c r="R83" s="32"/>
      <c r="S83" s="32"/>
      <c r="T83" s="32"/>
      <c r="U83" s="32"/>
      <c r="V83" s="32"/>
      <c r="W83" s="32"/>
    </row>
  </sheetData>
  <mergeCells count="7">
    <mergeCell ref="B41:B42"/>
    <mergeCell ref="C49:I49"/>
    <mergeCell ref="C4:I4"/>
    <mergeCell ref="F45:I45"/>
    <mergeCell ref="F47:G47"/>
    <mergeCell ref="B46:J46"/>
    <mergeCell ref="B43:L43"/>
  </mergeCells>
  <conditionalFormatting sqref="E2 E42">
    <cfRule type="cellIs" priority="1" dxfId="0" operator="equal" stopIfTrue="1">
      <formula>0</formula>
    </cfRule>
  </conditionalFormatting>
  <conditionalFormatting sqref="C50">
    <cfRule type="expression" priority="2" dxfId="1" stopIfTrue="1">
      <formula>$D$48="dobrze"</formula>
    </cfRule>
  </conditionalFormatting>
  <conditionalFormatting sqref="I50">
    <cfRule type="expression" priority="3" dxfId="2" stopIfTrue="1">
      <formula>$J$48="dobrze"</formula>
    </cfRule>
  </conditionalFormatting>
  <conditionalFormatting sqref="C51">
    <cfRule type="cellIs" priority="4" dxfId="3" operator="equal" stopIfTrue="1">
      <formula>0</formula>
    </cfRule>
    <cfRule type="expression" priority="5" dxfId="4" stopIfTrue="1">
      <formula>AND($D$48="dobrze",F45="dobrze")</formula>
    </cfRule>
  </conditionalFormatting>
  <conditionalFormatting sqref="C52">
    <cfRule type="expression" priority="6" dxfId="5" stopIfTrue="1">
      <formula>AND($D$48="dobrze",F45="dobrze")</formula>
    </cfRule>
  </conditionalFormatting>
  <conditionalFormatting sqref="I51">
    <cfRule type="cellIs" priority="7" dxfId="6" operator="equal" stopIfTrue="1">
      <formula>0</formula>
    </cfRule>
    <cfRule type="expression" priority="8" dxfId="7" stopIfTrue="1">
      <formula>AND($J$48="dobrze",F45="dobrze")</formula>
    </cfRule>
  </conditionalFormatting>
  <conditionalFormatting sqref="I52">
    <cfRule type="expression" priority="9" dxfId="8" stopIfTrue="1">
      <formula>AND($J$48="dobrze",F45="dobrze")</formula>
    </cfRule>
  </conditionalFormatting>
  <conditionalFormatting sqref="F45:I45 D48 J48">
    <cfRule type="cellIs" priority="10" dxfId="9" operator="equal" stopIfTrue="1">
      <formula>"C"</formula>
    </cfRule>
  </conditionalFormatting>
  <conditionalFormatting sqref="E50">
    <cfRule type="expression" priority="11" dxfId="10" stopIfTrue="1">
      <formula>$F$48="dobrze"</formula>
    </cfRule>
  </conditionalFormatting>
  <conditionalFormatting sqref="E51">
    <cfRule type="cellIs" priority="12" dxfId="11" operator="equal" stopIfTrue="1">
      <formula>0</formula>
    </cfRule>
    <cfRule type="expression" priority="13" dxfId="12" stopIfTrue="1">
      <formula>AND($F$48="dobrze",F45="dobrze")</formula>
    </cfRule>
  </conditionalFormatting>
  <conditionalFormatting sqref="E52">
    <cfRule type="expression" priority="14" dxfId="13" stopIfTrue="1">
      <formula>AND($F$48="dobrze",F45="dobrze")</formula>
    </cfRule>
  </conditionalFormatting>
  <conditionalFormatting sqref="G48">
    <cfRule type="cellIs" priority="15" dxfId="14" operator="equal" stopIfTrue="1">
      <formula>"C"</formula>
    </cfRule>
  </conditionalFormatting>
  <conditionalFormatting sqref="C48">
    <cfRule type="expression" priority="16" dxfId="15" stopIfTrue="1">
      <formula>($C$48=$C$42)</formula>
    </cfRule>
    <cfRule type="expression" priority="17" dxfId="16" stopIfTrue="1">
      <formula>($D$48="D")</formula>
    </cfRule>
  </conditionalFormatting>
  <conditionalFormatting sqref="E45">
    <cfRule type="expression" priority="18" dxfId="17" stopIfTrue="1">
      <formula>$F$45="D"</formula>
    </cfRule>
    <cfRule type="expression" priority="19" dxfId="18" stopIfTrue="1">
      <formula>($E$45=$J$41)</formula>
    </cfRule>
  </conditionalFormatting>
  <conditionalFormatting sqref="I48">
    <cfRule type="expression" priority="20" dxfId="14" stopIfTrue="1">
      <formula>($I$48=$I$42)</formula>
    </cfRule>
    <cfRule type="expression" priority="21" dxfId="19" stopIfTrue="1">
      <formula>($J$48="D")</formula>
    </cfRule>
  </conditionalFormatting>
  <conditionalFormatting sqref="E48">
    <cfRule type="expression" priority="22" dxfId="20" stopIfTrue="1">
      <formula>($E$48=$E$42)</formula>
    </cfRule>
    <cfRule type="expression" priority="23" dxfId="21" stopIfTrue="1">
      <formula>($F$48="D")</formula>
    </cfRule>
  </conditionalFormatting>
  <conditionalFormatting sqref="C49:I49">
    <cfRule type="expression" priority="24" dxfId="22" stopIfTrue="1">
      <formula>($B$53="BRAWO!")</formula>
    </cfRule>
  </conditionalFormatting>
  <dataValidations count="1">
    <dataValidation type="custom" allowBlank="1" showInputMessage="1" showErrorMessage="1" errorTitle="U W A G A !!!!" error="Wpisana wartość jest nieprawidłowa." sqref="E45 C48 E48 I48">
      <formula1>AND(ISNUMBER(E45),E45,E45&gt;0,E45&lt;100,CELL("format",E45)="G",LEN(E45)&lt;3)</formula1>
    </dataValidation>
  </dataValidations>
  <printOptions/>
  <pageMargins left="0.75" right="0.75" top="1" bottom="1" header="0.5" footer="0.5"/>
  <pageSetup horizontalDpi="300" verticalDpi="300" orientation="portrait" paperSize="9" r:id="rId3"/>
  <drawing r:id="rId1"/>
  <picture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"/>
  <dimension ref="B4:Y408"/>
  <sheetViews>
    <sheetView showGridLines="0" showRowColHeaders="0" showOutlineSymbols="0" workbookViewId="0" topLeftCell="B1">
      <selection activeCell="N2" sqref="N2"/>
    </sheetView>
  </sheetViews>
  <sheetFormatPr defaultColWidth="9.00390625" defaultRowHeight="12.75"/>
  <cols>
    <col min="1" max="1" width="4.375" style="0" hidden="1" customWidth="1"/>
    <col min="2" max="2" width="8.25390625" style="0" customWidth="1"/>
    <col min="3" max="3" width="9.25390625" style="0" customWidth="1"/>
    <col min="4" max="4" width="8.625" style="0" customWidth="1"/>
    <col min="5" max="5" width="8.875" style="0" customWidth="1"/>
    <col min="6" max="6" width="0.12890625" style="0" hidden="1" customWidth="1"/>
    <col min="7" max="7" width="8.00390625" style="0" customWidth="1"/>
    <col min="8" max="8" width="2.125" style="0" hidden="1" customWidth="1"/>
    <col min="9" max="11" width="8.625" style="0" customWidth="1"/>
    <col min="12" max="12" width="5.625" style="0" customWidth="1"/>
    <col min="13" max="15" width="8.625" style="0" customWidth="1"/>
  </cols>
  <sheetData>
    <row r="1" s="7" customFormat="1" ht="12" customHeight="1"/>
    <row r="2" s="7" customFormat="1" ht="12" customHeight="1"/>
    <row r="4" ht="15.75">
      <c r="C4" s="100" t="s">
        <v>87</v>
      </c>
    </row>
    <row r="5" spans="17:25" ht="12.75">
      <c r="Q5" s="32"/>
      <c r="R5" s="32"/>
      <c r="S5" s="32"/>
      <c r="T5" s="32"/>
      <c r="U5" s="32"/>
      <c r="V5" s="32"/>
      <c r="W5" s="32"/>
      <c r="X5" s="32"/>
      <c r="Y5" s="32"/>
    </row>
    <row r="6" spans="9:25" ht="14.25" customHeight="1">
      <c r="I6" s="50"/>
      <c r="Q6" s="32"/>
      <c r="R6" s="32"/>
      <c r="S6" s="32"/>
      <c r="T6" s="32"/>
      <c r="U6" s="32"/>
      <c r="V6" s="32"/>
      <c r="W6" s="32"/>
      <c r="X6" s="32"/>
      <c r="Y6" s="32"/>
    </row>
    <row r="7" spans="17:25" ht="12.75">
      <c r="Q7" s="32"/>
      <c r="R7" s="32" t="s">
        <v>0</v>
      </c>
      <c r="S7" s="267"/>
      <c r="T7" s="267"/>
      <c r="U7" s="267"/>
      <c r="V7" s="267"/>
      <c r="W7" s="267"/>
      <c r="X7" s="267"/>
      <c r="Y7" s="267"/>
    </row>
    <row r="8" spans="3:25" ht="18" customHeight="1">
      <c r="C8" s="301" t="s">
        <v>1</v>
      </c>
      <c r="D8" s="301"/>
      <c r="E8" s="30">
        <v>2</v>
      </c>
      <c r="F8" s="3"/>
      <c r="G8" s="302" t="str">
        <f>IF(E8&gt;=5,"równych części.","równe części.")</f>
        <v>równe części.</v>
      </c>
      <c r="H8" s="302"/>
      <c r="I8" s="302"/>
      <c r="J8" s="302"/>
      <c r="Q8" s="32"/>
      <c r="R8" s="35">
        <v>1</v>
      </c>
      <c r="S8" s="37">
        <v>1</v>
      </c>
      <c r="T8" s="37" t="s">
        <v>5</v>
      </c>
      <c r="U8" s="37">
        <v>1</v>
      </c>
      <c r="V8" s="37"/>
      <c r="W8" s="37"/>
      <c r="X8" s="37"/>
      <c r="Y8" s="37"/>
    </row>
    <row r="9" spans="7:25" ht="27.75" customHeight="1">
      <c r="G9" s="6"/>
      <c r="Q9" s="32"/>
      <c r="R9" s="35">
        <v>1</v>
      </c>
      <c r="S9" s="37">
        <v>2</v>
      </c>
      <c r="T9" s="37" t="s">
        <v>6</v>
      </c>
      <c r="U9" s="37">
        <v>2</v>
      </c>
      <c r="V9" s="37" t="s">
        <v>14</v>
      </c>
      <c r="W9" s="37" t="s">
        <v>25</v>
      </c>
      <c r="X9" s="37"/>
      <c r="Y9" s="37"/>
    </row>
    <row r="10" spans="3:25" ht="18.75" customHeight="1">
      <c r="C10" s="103" t="s">
        <v>2</v>
      </c>
      <c r="D10" s="48">
        <v>0</v>
      </c>
      <c r="E10" s="302" t="str">
        <f>IF(D10=1,"część.","części.")</f>
        <v>części.</v>
      </c>
      <c r="F10" s="302"/>
      <c r="G10" s="302"/>
      <c r="Q10" s="32"/>
      <c r="R10" s="35">
        <f>IF(E8&gt;=3,1,"")</f>
      </c>
      <c r="S10" s="37">
        <v>3</v>
      </c>
      <c r="T10" s="37" t="s">
        <v>4</v>
      </c>
      <c r="U10" s="37">
        <v>3</v>
      </c>
      <c r="V10" s="37" t="s">
        <v>15</v>
      </c>
      <c r="W10" s="37" t="s">
        <v>26</v>
      </c>
      <c r="X10" s="37"/>
      <c r="Y10" s="37"/>
    </row>
    <row r="11" spans="17:25" ht="12.75">
      <c r="Q11" s="32"/>
      <c r="R11" s="35">
        <f>IF(E8&gt;=4,1,"")</f>
      </c>
      <c r="S11" s="37">
        <v>4</v>
      </c>
      <c r="T11" s="37" t="s">
        <v>7</v>
      </c>
      <c r="U11" s="37">
        <v>4</v>
      </c>
      <c r="V11" s="37" t="s">
        <v>16</v>
      </c>
      <c r="W11" s="37" t="s">
        <v>27</v>
      </c>
      <c r="X11" s="37"/>
      <c r="Y11" s="37"/>
    </row>
    <row r="12" spans="5:25" ht="68.25" customHeight="1">
      <c r="E12" s="305" t="s">
        <v>61</v>
      </c>
      <c r="F12" s="305"/>
      <c r="G12" s="305"/>
      <c r="H12" s="305"/>
      <c r="I12" s="305"/>
      <c r="Q12" s="32"/>
      <c r="R12" s="35">
        <f>IF(E8&gt;=5,1,"")</f>
      </c>
      <c r="S12" s="37">
        <v>5</v>
      </c>
      <c r="T12" s="37" t="s">
        <v>8</v>
      </c>
      <c r="U12" s="37">
        <v>5</v>
      </c>
      <c r="V12" s="37" t="s">
        <v>17</v>
      </c>
      <c r="W12" s="37" t="s">
        <v>28</v>
      </c>
      <c r="X12" s="37" t="s">
        <v>34</v>
      </c>
      <c r="Y12" s="37"/>
    </row>
    <row r="13" spans="5:25" ht="15">
      <c r="E13" s="304" t="s">
        <v>52</v>
      </c>
      <c r="F13" s="304"/>
      <c r="G13" s="304"/>
      <c r="H13" s="304"/>
      <c r="I13" s="304"/>
      <c r="Q13" s="32"/>
      <c r="R13" s="35">
        <f>IF(E8&gt;=6,1,"")</f>
      </c>
      <c r="S13" s="37">
        <v>6</v>
      </c>
      <c r="T13" s="37" t="s">
        <v>9</v>
      </c>
      <c r="U13" s="37">
        <v>6</v>
      </c>
      <c r="V13" s="37" t="s">
        <v>18</v>
      </c>
      <c r="W13" s="37" t="s">
        <v>29</v>
      </c>
      <c r="X13" s="37" t="s">
        <v>35</v>
      </c>
      <c r="Y13" s="37"/>
    </row>
    <row r="14" spans="3:25" ht="15" customHeight="1">
      <c r="C14" s="2"/>
      <c r="Q14" s="32"/>
      <c r="R14" s="35">
        <f>IF(E8&gt;=7,1,"")</f>
      </c>
      <c r="S14" s="37">
        <v>7</v>
      </c>
      <c r="T14" s="37" t="s">
        <v>10</v>
      </c>
      <c r="U14" s="37">
        <v>7</v>
      </c>
      <c r="V14" s="37" t="s">
        <v>19</v>
      </c>
      <c r="W14" s="37" t="s">
        <v>30</v>
      </c>
      <c r="X14" s="37" t="s">
        <v>36</v>
      </c>
      <c r="Y14" s="37"/>
    </row>
    <row r="15" spans="6:25" ht="11.25" customHeight="1">
      <c r="F15" s="4"/>
      <c r="G15" s="38"/>
      <c r="H15" s="4"/>
      <c r="Q15" s="32"/>
      <c r="R15" s="35">
        <f>IF(E8&gt;=8,1,"")</f>
      </c>
      <c r="S15" s="37">
        <v>8</v>
      </c>
      <c r="T15" s="37" t="s">
        <v>11</v>
      </c>
      <c r="U15" s="37">
        <v>8</v>
      </c>
      <c r="V15" s="37" t="s">
        <v>20</v>
      </c>
      <c r="W15" s="37" t="s">
        <v>31</v>
      </c>
      <c r="X15" s="37" t="s">
        <v>37</v>
      </c>
      <c r="Y15" s="37"/>
    </row>
    <row r="16" spans="3:25" ht="18.75" customHeight="1">
      <c r="C16" s="5"/>
      <c r="D16" s="5"/>
      <c r="E16" s="5"/>
      <c r="F16" s="4"/>
      <c r="G16" s="39">
        <f>IF(D10=0,"",D10)</f>
      </c>
      <c r="H16" s="4"/>
      <c r="I16" s="303" t="s">
        <v>3</v>
      </c>
      <c r="Q16" s="32"/>
      <c r="R16" s="35">
        <f>IF(E8&gt;=9,1,"")</f>
      </c>
      <c r="S16" s="37">
        <v>9</v>
      </c>
      <c r="T16" s="37" t="s">
        <v>12</v>
      </c>
      <c r="U16" s="37">
        <v>9</v>
      </c>
      <c r="V16" s="37" t="s">
        <v>21</v>
      </c>
      <c r="W16" s="37" t="s">
        <v>32</v>
      </c>
      <c r="X16" s="37" t="s">
        <v>38</v>
      </c>
      <c r="Y16" s="37"/>
    </row>
    <row r="17" spans="3:25" ht="18.75" customHeight="1">
      <c r="C17" s="5"/>
      <c r="D17" s="5"/>
      <c r="E17" s="5"/>
      <c r="F17" s="4"/>
      <c r="G17" s="149">
        <f>IF(D10=0,"",E8)</f>
      </c>
      <c r="H17" s="4"/>
      <c r="I17" s="303"/>
      <c r="Q17" s="32"/>
      <c r="R17" s="35">
        <f>IF(E8&gt;=10,1,"")</f>
      </c>
      <c r="S17" s="37">
        <v>10</v>
      </c>
      <c r="T17" s="37" t="s">
        <v>13</v>
      </c>
      <c r="U17" s="37">
        <v>10</v>
      </c>
      <c r="V17" s="37" t="s">
        <v>22</v>
      </c>
      <c r="W17" s="37" t="s">
        <v>33</v>
      </c>
      <c r="X17" s="37" t="s">
        <v>39</v>
      </c>
      <c r="Y17" s="37"/>
    </row>
    <row r="18" spans="6:25" ht="11.25" customHeight="1">
      <c r="F18" s="4"/>
      <c r="G18" s="38"/>
      <c r="H18" s="4"/>
      <c r="Q18" s="32"/>
      <c r="R18" s="32"/>
      <c r="S18" s="268" t="s">
        <v>23</v>
      </c>
      <c r="T18" s="37">
        <f>D10</f>
        <v>0</v>
      </c>
      <c r="U18" s="268" t="s">
        <v>24</v>
      </c>
      <c r="V18" s="37">
        <f>E8</f>
        <v>2</v>
      </c>
      <c r="W18" s="37"/>
      <c r="X18" s="37"/>
      <c r="Y18" s="37"/>
    </row>
    <row r="19" spans="17:25" ht="12.75">
      <c r="Q19" s="32"/>
      <c r="R19" s="32"/>
      <c r="S19" s="37"/>
      <c r="T19" s="37">
        <f>IF(T18=0,"",LOOKUP(T18,$S$8:$S$17,$T$8:$T$17))</f>
      </c>
      <c r="U19" s="37">
        <f>IF(T18=0,"",IF(T18=1,VLOOKUP(V18,$U$8:$X$17,3),IF(OR(T18=2,T18=3,T18=4),VLOOKUP(V18,$U$8:$X$17,2),VLOOKUP(V18,$U$8:X17,4))))</f>
      </c>
      <c r="V19" s="37"/>
      <c r="W19" s="37"/>
      <c r="X19" s="37"/>
      <c r="Y19" s="37"/>
    </row>
    <row r="20" spans="4:19" ht="22.5" customHeight="1">
      <c r="D20" s="299" t="str">
        <f>T19&amp;" "&amp;U19</f>
        <v> </v>
      </c>
      <c r="E20" s="299"/>
      <c r="F20" s="299"/>
      <c r="G20" s="299"/>
      <c r="H20" s="299"/>
      <c r="I20" s="299"/>
      <c r="J20" s="299"/>
      <c r="S20" s="8"/>
    </row>
    <row r="21" ht="12.75">
      <c r="S21" s="7"/>
    </row>
    <row r="22" spans="15:16" ht="12.75">
      <c r="O22" s="54"/>
      <c r="P22" s="54"/>
    </row>
    <row r="23" spans="2:17" ht="12.75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2:17" ht="9.75" customHeight="1">
      <c r="B24" s="12"/>
      <c r="C24" s="229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2:17" ht="304.5" customHeight="1" hidden="1">
      <c r="B25" s="12"/>
      <c r="C25" s="229"/>
      <c r="D25" s="229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2:17" ht="42" customHeight="1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2:23" ht="12.75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36"/>
      <c r="R27" s="32"/>
      <c r="S27" s="32"/>
      <c r="T27" s="32"/>
      <c r="U27" s="32"/>
      <c r="V27" s="32"/>
      <c r="W27" s="32"/>
    </row>
    <row r="28" spans="2:23" ht="15.75" customHeight="1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36"/>
      <c r="R28" s="32"/>
      <c r="S28" s="32"/>
      <c r="T28" s="32"/>
      <c r="U28" s="32"/>
      <c r="V28" s="32"/>
      <c r="W28" s="32"/>
    </row>
    <row r="29" spans="2:23" ht="18">
      <c r="B29" s="12"/>
      <c r="C29" s="287"/>
      <c r="D29" s="287"/>
      <c r="E29" s="287"/>
      <c r="F29" s="287"/>
      <c r="G29" s="154"/>
      <c r="H29" s="12"/>
      <c r="I29" s="12"/>
      <c r="J29" s="12"/>
      <c r="K29" s="12"/>
      <c r="L29" s="12"/>
      <c r="M29" s="12"/>
      <c r="N29" s="12"/>
      <c r="O29" s="12"/>
      <c r="P29" s="12"/>
      <c r="Q29" s="36"/>
      <c r="R29" s="35"/>
      <c r="S29" s="32"/>
      <c r="T29" s="32"/>
      <c r="U29" s="32"/>
      <c r="V29" s="32"/>
      <c r="W29" s="32"/>
    </row>
    <row r="30" spans="2:23" ht="27" customHeight="1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36"/>
      <c r="R30" s="35"/>
      <c r="S30" s="32"/>
      <c r="T30" s="32"/>
      <c r="U30" s="32"/>
      <c r="V30" s="32"/>
      <c r="W30" s="32"/>
    </row>
    <row r="31" spans="2:23" ht="18">
      <c r="B31" s="12"/>
      <c r="C31" s="155"/>
      <c r="D31" s="12"/>
      <c r="E31" s="12"/>
      <c r="F31" s="156"/>
      <c r="G31" s="154"/>
      <c r="H31" s="12"/>
      <c r="I31" s="300"/>
      <c r="J31" s="300"/>
      <c r="K31" s="300"/>
      <c r="L31" s="12"/>
      <c r="M31" s="12"/>
      <c r="N31" s="12"/>
      <c r="O31" s="12"/>
      <c r="P31" s="12"/>
      <c r="Q31" s="36"/>
      <c r="R31" s="35"/>
      <c r="S31" s="32"/>
      <c r="T31" s="32"/>
      <c r="U31" s="32"/>
      <c r="V31" s="32"/>
      <c r="W31" s="32"/>
    </row>
    <row r="32" spans="2:23" ht="63" customHeight="1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36"/>
      <c r="R32" s="35"/>
      <c r="S32" s="32"/>
      <c r="T32" s="32"/>
      <c r="U32" s="32"/>
      <c r="V32" s="32"/>
      <c r="W32" s="32"/>
    </row>
    <row r="33" spans="2:23" ht="14.25" customHeight="1">
      <c r="B33" s="12"/>
      <c r="C33" s="282"/>
      <c r="D33" s="282"/>
      <c r="E33" s="282"/>
      <c r="F33" s="12"/>
      <c r="G33" s="283"/>
      <c r="H33" s="283"/>
      <c r="I33" s="283"/>
      <c r="J33" s="283"/>
      <c r="K33" s="12"/>
      <c r="L33" s="230"/>
      <c r="M33" s="12"/>
      <c r="N33" s="12"/>
      <c r="O33" s="12"/>
      <c r="P33" s="12"/>
      <c r="Q33" s="36"/>
      <c r="R33" s="35"/>
      <c r="S33" s="32"/>
      <c r="T33" s="32"/>
      <c r="U33" s="32"/>
      <c r="V33" s="32"/>
      <c r="W33" s="32"/>
    </row>
    <row r="34" spans="2:23" ht="18.75" customHeight="1">
      <c r="B34" s="12"/>
      <c r="C34" s="282"/>
      <c r="D34" s="282"/>
      <c r="E34" s="282"/>
      <c r="F34" s="12"/>
      <c r="G34" s="283"/>
      <c r="H34" s="283"/>
      <c r="I34" s="283"/>
      <c r="J34" s="283"/>
      <c r="K34" s="12"/>
      <c r="L34" s="230"/>
      <c r="M34" s="12"/>
      <c r="N34" s="12"/>
      <c r="O34" s="12"/>
      <c r="P34" s="12"/>
      <c r="Q34" s="36"/>
      <c r="R34" s="35"/>
      <c r="S34" s="32"/>
      <c r="T34" s="32"/>
      <c r="U34" s="32"/>
      <c r="V34" s="32"/>
      <c r="W34" s="32"/>
    </row>
    <row r="35" spans="2:23" ht="8.25" customHeight="1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36"/>
      <c r="R35" s="35"/>
      <c r="S35" s="32"/>
      <c r="T35" s="32"/>
      <c r="U35" s="32"/>
      <c r="V35" s="32"/>
      <c r="W35" s="32"/>
    </row>
    <row r="36" spans="2:23" ht="25.5" customHeight="1">
      <c r="B36" s="12"/>
      <c r="C36" s="12"/>
      <c r="D36" s="157"/>
      <c r="E36" s="12"/>
      <c r="F36" s="12"/>
      <c r="G36" s="12"/>
      <c r="H36" s="12"/>
      <c r="I36" s="158"/>
      <c r="J36" s="12"/>
      <c r="K36" s="12"/>
      <c r="L36" s="12"/>
      <c r="M36" s="12"/>
      <c r="N36" s="12"/>
      <c r="O36" s="12"/>
      <c r="P36" s="12"/>
      <c r="Q36" s="36"/>
      <c r="R36" s="35"/>
      <c r="S36" s="32"/>
      <c r="T36" s="32"/>
      <c r="U36" s="32"/>
      <c r="V36" s="32"/>
      <c r="W36" s="32"/>
    </row>
    <row r="37" spans="2:23" ht="25.5" customHeight="1">
      <c r="B37" s="12"/>
      <c r="C37" s="12"/>
      <c r="D37" s="159"/>
      <c r="E37" s="12"/>
      <c r="F37" s="12"/>
      <c r="G37" s="12"/>
      <c r="H37" s="12"/>
      <c r="I37" s="160"/>
      <c r="J37" s="12"/>
      <c r="K37" s="12"/>
      <c r="L37" s="12"/>
      <c r="M37" s="12"/>
      <c r="N37" s="12"/>
      <c r="O37" s="12"/>
      <c r="P37" s="12"/>
      <c r="Q37" s="36"/>
      <c r="R37" s="35"/>
      <c r="S37" s="32"/>
      <c r="T37" s="32"/>
      <c r="U37" s="32"/>
      <c r="V37" s="32"/>
      <c r="W37" s="32"/>
    </row>
    <row r="38" spans="2:23" ht="21.75" customHeight="1">
      <c r="B38" s="12"/>
      <c r="C38" s="298"/>
      <c r="D38" s="298"/>
      <c r="E38" s="298"/>
      <c r="F38" s="12"/>
      <c r="G38" s="279"/>
      <c r="H38" s="279"/>
      <c r="I38" s="279"/>
      <c r="J38" s="279"/>
      <c r="K38" s="12"/>
      <c r="L38" s="231"/>
      <c r="M38" s="12"/>
      <c r="N38" s="12"/>
      <c r="O38" s="12"/>
      <c r="P38" s="12"/>
      <c r="Q38" s="36"/>
      <c r="R38" s="35"/>
      <c r="S38" s="32"/>
      <c r="T38" s="32"/>
      <c r="U38" s="32"/>
      <c r="V38" s="32"/>
      <c r="W38" s="32"/>
    </row>
    <row r="39" spans="2:23" ht="12.75">
      <c r="B39" s="12"/>
      <c r="C39" s="280"/>
      <c r="D39" s="280"/>
      <c r="E39" s="280"/>
      <c r="F39" s="12"/>
      <c r="G39" s="281"/>
      <c r="H39" s="281"/>
      <c r="I39" s="281"/>
      <c r="J39" s="281"/>
      <c r="K39" s="12"/>
      <c r="L39" s="12"/>
      <c r="M39" s="12"/>
      <c r="N39" s="12"/>
      <c r="O39" s="12"/>
      <c r="P39" s="12"/>
      <c r="Q39" s="36"/>
      <c r="R39" s="32"/>
      <c r="S39" s="32"/>
      <c r="T39" s="32"/>
      <c r="U39" s="32"/>
      <c r="V39" s="32"/>
      <c r="W39" s="32"/>
    </row>
    <row r="40" spans="2:23" ht="47.25" customHeight="1">
      <c r="B40" s="12"/>
      <c r="C40" s="280"/>
      <c r="D40" s="280"/>
      <c r="E40" s="280"/>
      <c r="F40" s="161"/>
      <c r="G40" s="281"/>
      <c r="H40" s="281"/>
      <c r="I40" s="281"/>
      <c r="J40" s="281"/>
      <c r="K40" s="12"/>
      <c r="L40" s="12"/>
      <c r="M40" s="12"/>
      <c r="N40" s="12"/>
      <c r="O40" s="12"/>
      <c r="P40" s="12"/>
      <c r="Q40" s="36"/>
      <c r="R40" s="32"/>
      <c r="S40" s="32"/>
      <c r="T40" s="32"/>
      <c r="U40" s="32"/>
      <c r="V40" s="32"/>
      <c r="W40" s="32"/>
    </row>
    <row r="41" spans="2:23" ht="40.5" customHeight="1">
      <c r="B41" s="36"/>
      <c r="C41" s="36"/>
      <c r="D41" s="36"/>
      <c r="E41" s="36"/>
      <c r="F41" s="36"/>
      <c r="G41" s="36"/>
      <c r="H41" s="232"/>
      <c r="I41" s="232"/>
      <c r="J41" s="42"/>
      <c r="K41" s="12"/>
      <c r="L41" s="12"/>
      <c r="M41" s="12"/>
      <c r="N41" s="12"/>
      <c r="O41" s="233"/>
      <c r="P41" s="233"/>
      <c r="Q41" s="12"/>
      <c r="R41" s="32"/>
      <c r="S41" s="32" t="s">
        <v>23</v>
      </c>
      <c r="T41" s="32">
        <f>I36</f>
        <v>0</v>
      </c>
      <c r="U41" s="32" t="s">
        <v>24</v>
      </c>
      <c r="V41" s="32">
        <f>V39</f>
        <v>0</v>
      </c>
      <c r="W41" s="32"/>
    </row>
    <row r="42" spans="2:23" ht="27" customHeight="1">
      <c r="B42" s="36"/>
      <c r="C42" s="36"/>
      <c r="D42" s="36"/>
      <c r="E42" s="42"/>
      <c r="F42" s="36"/>
      <c r="G42" s="36"/>
      <c r="H42" s="36"/>
      <c r="I42" s="36"/>
      <c r="J42" s="36"/>
      <c r="K42" s="12"/>
      <c r="L42" s="12"/>
      <c r="M42" s="12"/>
      <c r="N42" s="12"/>
      <c r="O42" s="12"/>
      <c r="P42" s="12"/>
      <c r="Q42" s="12"/>
      <c r="R42" s="32"/>
      <c r="S42" s="32"/>
      <c r="T42" s="32" t="e">
        <f>IF(T41="","",LOOKUP(T41,$S$8:$S$17,$T$8:$T$17))</f>
        <v>#N/A</v>
      </c>
      <c r="U42" s="32" t="e">
        <f>IF(T41="","",IF(T41=1,VLOOKUP(V41,$U$8:$X$17,3),IF(OR(T41=2,T41=3,T41=4),VLOOKUP(V41,$U$8:$X$17,2),VLOOKUP(V41,$U$8:X40,4))))</f>
        <v>#N/A</v>
      </c>
      <c r="V42" s="32"/>
      <c r="W42" s="32"/>
    </row>
    <row r="43" spans="2:23" ht="36.75" customHeight="1">
      <c r="B43" s="234"/>
      <c r="C43" s="235"/>
      <c r="D43" s="235"/>
      <c r="E43" s="234"/>
      <c r="F43" s="234"/>
      <c r="G43" s="234"/>
      <c r="H43" s="234"/>
      <c r="I43" s="234"/>
      <c r="J43" s="234"/>
      <c r="K43" s="12"/>
      <c r="L43" s="12"/>
      <c r="M43" s="12"/>
      <c r="N43" s="12"/>
      <c r="O43" s="12"/>
      <c r="P43" s="12"/>
      <c r="Q43" s="12"/>
      <c r="R43" s="32"/>
      <c r="S43" s="32"/>
      <c r="T43" s="32"/>
      <c r="U43" s="32"/>
      <c r="V43" s="32"/>
      <c r="W43" s="32"/>
    </row>
    <row r="44" spans="2:23" ht="16.5" customHeight="1">
      <c r="B44" s="12"/>
      <c r="C44" s="12"/>
      <c r="D44" s="12"/>
      <c r="E44" s="12"/>
      <c r="F44" s="12"/>
      <c r="G44" s="12"/>
      <c r="H44" s="12"/>
      <c r="I44" s="12"/>
      <c r="J44" s="27"/>
      <c r="K44" s="12"/>
      <c r="L44" s="12"/>
      <c r="M44" s="12"/>
      <c r="N44" s="12"/>
      <c r="O44" s="12"/>
      <c r="P44" s="12"/>
      <c r="Q44" s="12"/>
      <c r="R44" s="32"/>
      <c r="S44" s="32"/>
      <c r="T44" s="32"/>
      <c r="U44" s="32"/>
      <c r="V44" s="32"/>
      <c r="W44" s="32"/>
    </row>
    <row r="45" spans="2:19" ht="33" customHeight="1">
      <c r="B45" s="12"/>
      <c r="C45" s="24"/>
      <c r="D45" s="12"/>
      <c r="E45" s="12"/>
      <c r="F45" s="236"/>
      <c r="G45" s="286"/>
      <c r="H45" s="286"/>
      <c r="I45" s="286"/>
      <c r="J45" s="29"/>
      <c r="K45" s="12"/>
      <c r="L45" s="12"/>
      <c r="M45" s="12"/>
      <c r="N45" s="12"/>
      <c r="O45" s="12"/>
      <c r="P45" s="12"/>
      <c r="Q45" s="12"/>
      <c r="S45" s="10"/>
    </row>
    <row r="46" spans="2:19" ht="33.75" customHeight="1">
      <c r="B46" s="12"/>
      <c r="C46" s="12"/>
      <c r="D46" s="12"/>
      <c r="E46" s="12"/>
      <c r="F46" s="12"/>
      <c r="G46" s="12"/>
      <c r="H46" s="12"/>
      <c r="I46" s="12"/>
      <c r="J46" s="25"/>
      <c r="K46" s="12"/>
      <c r="L46" s="12"/>
      <c r="M46" s="12"/>
      <c r="N46" s="12"/>
      <c r="O46" s="12"/>
      <c r="P46" s="12"/>
      <c r="Q46" s="12"/>
      <c r="S46" s="10"/>
    </row>
    <row r="47" spans="2:19" ht="31.5" customHeight="1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S47" s="10"/>
    </row>
    <row r="48" spans="2:19" ht="30.75" customHeight="1">
      <c r="B48" s="12"/>
      <c r="C48" s="36"/>
      <c r="D48" s="36"/>
      <c r="E48" s="36"/>
      <c r="F48" s="36"/>
      <c r="G48" s="36"/>
      <c r="H48" s="36"/>
      <c r="I48" s="36"/>
      <c r="J48" s="36" t="str">
        <f>IF(I48=I42,"dobrze",IF(I48="","","spróbuj jeszcze raz"))</f>
        <v>dobrze</v>
      </c>
      <c r="K48" s="36"/>
      <c r="L48" s="12"/>
      <c r="M48" s="12"/>
      <c r="N48" s="12"/>
      <c r="O48" s="12"/>
      <c r="P48" s="12"/>
      <c r="Q48" s="12"/>
      <c r="S48" s="10"/>
    </row>
    <row r="49" spans="2:17" ht="39.75" customHeight="1">
      <c r="B49" s="12"/>
      <c r="C49" s="36"/>
      <c r="D49" s="36"/>
      <c r="E49" s="36"/>
      <c r="F49" s="36"/>
      <c r="G49" s="36"/>
      <c r="H49" s="36"/>
      <c r="I49" s="36"/>
      <c r="J49" s="36"/>
      <c r="K49" s="36"/>
      <c r="L49" s="12"/>
      <c r="M49" s="12"/>
      <c r="N49" s="12"/>
      <c r="O49" s="12"/>
      <c r="P49" s="12"/>
      <c r="Q49" s="12"/>
    </row>
    <row r="50" spans="2:17" ht="28.5" customHeight="1">
      <c r="B50" s="12"/>
      <c r="C50" s="36"/>
      <c r="D50" s="36"/>
      <c r="E50" s="36"/>
      <c r="F50" s="36"/>
      <c r="G50" s="36"/>
      <c r="H50" s="36"/>
      <c r="I50" s="36"/>
      <c r="J50" s="36"/>
      <c r="K50" s="36"/>
      <c r="L50" s="12"/>
      <c r="M50" s="12"/>
      <c r="N50" s="12"/>
      <c r="O50" s="12"/>
      <c r="P50" s="12"/>
      <c r="Q50" s="12"/>
    </row>
    <row r="51" spans="2:17" ht="25.5" customHeight="1">
      <c r="B51" s="12"/>
      <c r="C51" s="36">
        <f>IF(C48=C42,C48,"")</f>
        <v>0</v>
      </c>
      <c r="D51" s="36"/>
      <c r="E51" s="36">
        <f>IF(E48=E42,E48,"")</f>
        <v>0</v>
      </c>
      <c r="F51" s="36"/>
      <c r="G51" s="36"/>
      <c r="H51" s="36"/>
      <c r="I51" s="36">
        <f>IF(I48=I42,I48,"")</f>
        <v>0</v>
      </c>
      <c r="J51" s="36"/>
      <c r="K51" s="36"/>
      <c r="L51" s="12"/>
      <c r="M51" s="12"/>
      <c r="N51" s="12"/>
      <c r="O51" s="12"/>
      <c r="P51" s="12"/>
      <c r="Q51" s="12"/>
    </row>
    <row r="52" spans="2:17" ht="24.75" customHeight="1">
      <c r="B52" s="12"/>
      <c r="C52" s="36">
        <f>IF(E45=J41,E45,"")</f>
        <v>0</v>
      </c>
      <c r="D52" s="36"/>
      <c r="E52" s="36">
        <f>IF(E45=J41,E45,"")</f>
        <v>0</v>
      </c>
      <c r="F52" s="36"/>
      <c r="G52" s="36"/>
      <c r="H52" s="36"/>
      <c r="I52" s="36">
        <f>IF(E45=J41,E45,"")</f>
        <v>0</v>
      </c>
      <c r="J52" s="36"/>
      <c r="K52" s="36"/>
      <c r="L52" s="12"/>
      <c r="M52" s="12"/>
      <c r="N52" s="12"/>
      <c r="O52" s="12"/>
      <c r="P52" s="12"/>
      <c r="Q52" s="12"/>
    </row>
    <row r="53" spans="2:17" ht="37.5" customHeight="1">
      <c r="B53" s="12"/>
      <c r="C53" s="36"/>
      <c r="D53" s="36"/>
      <c r="E53" s="36"/>
      <c r="F53" s="36"/>
      <c r="G53" s="36"/>
      <c r="H53" s="36"/>
      <c r="I53" s="36"/>
      <c r="J53" s="36"/>
      <c r="K53" s="36"/>
      <c r="L53" s="12"/>
      <c r="M53" s="12"/>
      <c r="N53" s="12"/>
      <c r="O53" s="12"/>
      <c r="P53" s="12"/>
      <c r="Q53" s="12"/>
    </row>
    <row r="54" spans="2:17" ht="12" customHeight="1">
      <c r="B54" s="12"/>
      <c r="C54" s="36"/>
      <c r="D54" s="56"/>
      <c r="E54" s="36"/>
      <c r="F54" s="56"/>
      <c r="G54" s="56"/>
      <c r="H54" s="36"/>
      <c r="I54" s="36"/>
      <c r="J54" s="56"/>
      <c r="K54" s="36"/>
      <c r="L54" s="12"/>
      <c r="M54" s="12"/>
      <c r="N54" s="12"/>
      <c r="O54" s="12"/>
      <c r="P54" s="12"/>
      <c r="Q54" s="12"/>
    </row>
    <row r="55" spans="2:17" ht="15" customHeight="1">
      <c r="B55" s="12"/>
      <c r="C55" s="57"/>
      <c r="D55" s="36"/>
      <c r="E55" s="57"/>
      <c r="F55" s="36"/>
      <c r="G55" s="36"/>
      <c r="H55" s="36"/>
      <c r="I55" s="57"/>
      <c r="J55" s="36"/>
      <c r="K55" s="36"/>
      <c r="L55" s="12"/>
      <c r="M55" s="12"/>
      <c r="N55" s="12"/>
      <c r="O55" s="12"/>
      <c r="P55" s="12"/>
      <c r="Q55" s="12"/>
    </row>
    <row r="56" spans="2:17" ht="15.75" customHeight="1">
      <c r="B56" s="12"/>
      <c r="C56" s="36"/>
      <c r="D56" s="58"/>
      <c r="E56" s="36"/>
      <c r="F56" s="58"/>
      <c r="G56" s="58"/>
      <c r="H56" s="36"/>
      <c r="I56" s="36"/>
      <c r="J56" s="58"/>
      <c r="K56" s="36"/>
      <c r="L56" s="12"/>
      <c r="M56" s="12"/>
      <c r="N56" s="237"/>
      <c r="O56" s="12"/>
      <c r="P56" s="12"/>
      <c r="Q56" s="12"/>
    </row>
    <row r="57" spans="2:17" ht="12.75">
      <c r="B57" s="12"/>
      <c r="C57" s="36"/>
      <c r="D57" s="36"/>
      <c r="E57" s="36"/>
      <c r="F57" s="36"/>
      <c r="G57" s="36"/>
      <c r="H57" s="36"/>
      <c r="I57" s="36"/>
      <c r="J57" s="58"/>
      <c r="K57" s="36"/>
      <c r="L57" s="12"/>
      <c r="M57" s="12"/>
      <c r="N57" s="12"/>
      <c r="O57" s="12"/>
      <c r="P57" s="12"/>
      <c r="Q57" s="12"/>
    </row>
    <row r="58" spans="2:17" ht="12.75">
      <c r="B58" s="12"/>
      <c r="C58" s="36"/>
      <c r="D58" s="36"/>
      <c r="E58" s="36"/>
      <c r="F58" s="36"/>
      <c r="G58" s="36"/>
      <c r="H58" s="36"/>
      <c r="I58" s="36"/>
      <c r="J58" s="36"/>
      <c r="K58" s="36"/>
      <c r="L58" s="12"/>
      <c r="M58" s="12"/>
      <c r="N58" s="12"/>
      <c r="O58" s="12"/>
      <c r="P58" s="12"/>
      <c r="Q58" s="12"/>
    </row>
    <row r="59" spans="2:17" ht="12.75">
      <c r="B59" s="12"/>
      <c r="C59" s="36"/>
      <c r="D59" s="36"/>
      <c r="E59" s="36"/>
      <c r="F59" s="36"/>
      <c r="G59" s="36"/>
      <c r="H59" s="36"/>
      <c r="I59" s="36"/>
      <c r="J59" s="36"/>
      <c r="K59" s="36"/>
      <c r="L59" s="12"/>
      <c r="M59" s="12"/>
      <c r="N59" s="12"/>
      <c r="O59" s="12"/>
      <c r="P59" s="12"/>
      <c r="Q59" s="12"/>
    </row>
    <row r="60" spans="2:17" ht="12.7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</row>
    <row r="61" spans="2:17" ht="12.75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2:17" ht="12.7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</row>
    <row r="63" spans="2:17" ht="12.7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</row>
    <row r="64" spans="2:17" ht="12.7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</row>
    <row r="65" spans="2:17" ht="12.7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</row>
    <row r="66" spans="2:17" ht="12.7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2:17" ht="12.7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2:17" ht="12.7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2:17" ht="12.7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2:17" ht="12.7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2:17" ht="12.7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2:17" ht="12.7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2:17" ht="12.7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2:17" ht="12.7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2:17" ht="12.75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2:17" ht="12.75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pans="2:17" ht="12.75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</row>
    <row r="78" spans="2:17" ht="12.75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</row>
    <row r="79" spans="2:17" ht="12.75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</row>
    <row r="80" spans="2:17" ht="12.75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</row>
    <row r="81" spans="2:17" ht="12.75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</row>
    <row r="82" spans="2:17" ht="12.75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</row>
    <row r="83" spans="2:17" ht="12.75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</row>
    <row r="84" spans="2:17" ht="12.75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</row>
    <row r="85" spans="2:17" ht="12.75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</row>
    <row r="86" spans="2:17" ht="12.75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</row>
    <row r="87" spans="2:17" ht="12.75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</row>
    <row r="88" spans="2:17" ht="12.75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</row>
    <row r="89" spans="2:17" ht="12.75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</row>
    <row r="90" spans="2:17" ht="12.75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</row>
    <row r="91" spans="2:17" ht="12.75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</row>
    <row r="92" spans="2:17" ht="12.7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</row>
    <row r="93" spans="2:17" ht="12.7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</row>
    <row r="94" spans="2:17" ht="12.7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</row>
    <row r="95" spans="2:17" ht="12.7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</row>
    <row r="96" spans="2:17" ht="12.7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</row>
    <row r="97" spans="2:17" ht="12.7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</row>
    <row r="98" spans="2:17" ht="12.7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</row>
    <row r="99" spans="2:17" ht="12.7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</row>
    <row r="100" spans="2:17" ht="12.7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</row>
    <row r="101" spans="2:17" ht="12.7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</row>
    <row r="102" spans="2:17" ht="12.7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</row>
    <row r="103" spans="2:17" ht="12.7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</row>
    <row r="104" spans="2:17" ht="12.7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</row>
    <row r="105" spans="2:17" ht="12.7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</row>
    <row r="106" spans="2:17" ht="12.7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</row>
    <row r="107" spans="2:17" ht="12.7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</row>
    <row r="108" spans="2:17" ht="12.7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</row>
    <row r="109" spans="2:17" ht="12.7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</row>
    <row r="110" spans="2:17" ht="12.7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</row>
    <row r="111" spans="2:17" ht="12.7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</row>
    <row r="112" spans="2:17" ht="12.7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</row>
    <row r="113" spans="2:17" ht="12.7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</row>
    <row r="114" spans="2:17" ht="12.7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</row>
    <row r="115" spans="2:17" ht="12.7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</row>
    <row r="116" spans="2:17" ht="12.7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</row>
    <row r="117" spans="2:17" ht="12.7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</row>
    <row r="118" spans="2:17" ht="12.7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</row>
    <row r="119" spans="2:17" ht="12.7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</row>
    <row r="120" spans="2:17" ht="12.7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</row>
    <row r="121" spans="2:17" ht="12.7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</row>
    <row r="122" spans="2:17" ht="12.7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</row>
    <row r="123" spans="2:17" ht="12.7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</row>
    <row r="124" spans="2:17" ht="12.7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</row>
    <row r="125" spans="2:17" ht="12.7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</row>
    <row r="126" spans="2:17" ht="12.7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</row>
    <row r="127" spans="2:17" ht="12.7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</row>
    <row r="128" spans="2:17" ht="12.7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</row>
    <row r="129" spans="2:17" ht="12.7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</row>
    <row r="130" spans="2:17" ht="12.7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</row>
    <row r="131" spans="2:17" ht="12.7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</row>
    <row r="132" spans="2:17" ht="12.7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</row>
    <row r="133" spans="2:17" ht="12.7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</row>
    <row r="134" spans="2:17" ht="12.7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</row>
    <row r="135" spans="2:17" ht="12.7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</row>
    <row r="136" spans="2:17" ht="12.7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</row>
    <row r="137" spans="2:17" ht="12.7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</row>
    <row r="138" spans="2:17" ht="12.7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</row>
    <row r="139" spans="2:17" ht="12.7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</row>
    <row r="140" spans="2:17" ht="12.7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</row>
    <row r="141" spans="2:17" ht="12.7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</row>
    <row r="142" spans="2:17" ht="12.7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</row>
    <row r="143" spans="2:17" ht="12.7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</row>
    <row r="144" spans="2:17" ht="12.7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</row>
    <row r="145" spans="2:17" ht="12.7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</row>
    <row r="146" spans="2:17" ht="12.7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</row>
    <row r="147" spans="2:17" ht="12.7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</row>
    <row r="148" spans="2:17" ht="12.7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</row>
    <row r="149" spans="2:17" ht="12.7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</row>
    <row r="150" spans="2:17" ht="12.7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</row>
    <row r="151" spans="2:17" ht="12.7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</row>
    <row r="152" spans="2:17" ht="12.7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</row>
    <row r="153" spans="2:17" ht="12.7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</row>
    <row r="154" spans="2:17" ht="12.7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</row>
    <row r="155" spans="2:17" ht="12.7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</row>
    <row r="156" spans="2:17" ht="12.7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</row>
    <row r="157" spans="2:17" ht="12.7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</row>
    <row r="158" spans="2:17" ht="12.7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</row>
    <row r="159" spans="2:17" ht="12.75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</row>
    <row r="160" spans="2:17" ht="12.75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</row>
    <row r="161" spans="2:17" ht="12.75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</row>
    <row r="162" spans="2:17" ht="12.75"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</row>
    <row r="163" spans="2:17" ht="12.75"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</row>
    <row r="164" spans="2:17" ht="12.75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</row>
    <row r="165" spans="2:17" ht="12.75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</row>
    <row r="166" spans="2:17" ht="12.75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</row>
    <row r="167" spans="2:17" ht="12.7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</row>
    <row r="168" spans="2:17" ht="12.7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</row>
    <row r="169" spans="2:17" ht="12.7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</row>
    <row r="170" spans="2:17" ht="12.7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</row>
    <row r="171" spans="2:17" ht="12.7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</row>
    <row r="172" spans="2:17" ht="12.7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</row>
    <row r="173" spans="2:17" ht="12.7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</row>
    <row r="174" spans="2:17" ht="12.7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</row>
    <row r="175" spans="2:17" ht="12.7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</row>
    <row r="176" spans="2:17" ht="12.7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</row>
    <row r="177" spans="2:17" ht="12.7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</row>
    <row r="178" spans="2:17" ht="12.7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</row>
    <row r="179" spans="2:17" ht="12.7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</row>
    <row r="180" spans="2:17" ht="12.7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</row>
    <row r="181" spans="2:17" ht="12.7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</row>
    <row r="182" spans="2:17" ht="12.7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</row>
    <row r="183" spans="2:17" ht="12.7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</row>
    <row r="184" spans="2:17" ht="12.7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</row>
    <row r="185" spans="2:17" ht="12.7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</row>
    <row r="186" spans="2:17" ht="12.7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</row>
    <row r="187" spans="2:17" ht="12.7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</row>
    <row r="188" spans="2:17" ht="12.7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</row>
    <row r="189" spans="2:17" ht="12.7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</row>
    <row r="190" spans="2:17" ht="12.7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</row>
    <row r="191" spans="2:17" ht="12.7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</row>
    <row r="192" spans="2:17" ht="12.7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</row>
    <row r="193" spans="2:17" ht="12.75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</row>
    <row r="194" spans="2:17" ht="12.75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</row>
    <row r="195" spans="2:17" ht="12.7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</row>
    <row r="196" spans="2:17" ht="12.75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</row>
    <row r="197" spans="2:17" ht="12.75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</row>
    <row r="198" spans="2:17" ht="12.75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</row>
    <row r="199" spans="2:17" ht="12.75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</row>
    <row r="200" spans="2:17" ht="12.7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</row>
    <row r="201" spans="2:17" ht="12.75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</row>
    <row r="202" spans="2:17" ht="12.75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</row>
    <row r="203" spans="2:17" ht="12.7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</row>
    <row r="204" spans="2:17" ht="12.75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</row>
    <row r="205" spans="2:17" ht="12.75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</row>
    <row r="206" spans="2:17" ht="12.75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</row>
    <row r="207" spans="2:17" ht="12.75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</row>
    <row r="208" spans="2:17" ht="12.75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</row>
    <row r="209" spans="2:17" ht="12.75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</row>
    <row r="210" spans="2:17" ht="12.75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</row>
    <row r="211" spans="2:17" ht="12.75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</row>
    <row r="212" spans="2:17" ht="12.75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</row>
    <row r="213" spans="2:17" ht="12.75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</row>
    <row r="214" spans="2:17" ht="12.75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</row>
    <row r="215" spans="2:17" ht="12.75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</row>
    <row r="216" spans="2:17" ht="12.75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</row>
    <row r="217" spans="2:17" ht="12.75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</row>
    <row r="218" spans="2:17" ht="12.75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</row>
    <row r="219" spans="2:17" ht="12.75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</row>
    <row r="220" spans="2:17" ht="12.75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</row>
    <row r="221" spans="2:17" ht="12.75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</row>
    <row r="222" spans="2:17" ht="12.75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</row>
    <row r="223" spans="2:17" ht="12.75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</row>
    <row r="224" spans="2:17" ht="12.75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</row>
    <row r="225" spans="2:17" ht="12.75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</row>
    <row r="226" spans="2:17" ht="12.75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</row>
    <row r="227" spans="2:17" ht="12.75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</row>
    <row r="228" spans="2:17" ht="12.75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</row>
    <row r="229" spans="2:17" ht="12.75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</row>
    <row r="230" spans="2:17" ht="12.75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</row>
    <row r="231" spans="2:17" ht="12.75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</row>
    <row r="232" spans="2:17" ht="12.75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</row>
    <row r="233" spans="2:17" ht="12.75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</row>
    <row r="234" spans="2:17" ht="12.75"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</row>
    <row r="235" spans="2:17" ht="12.75"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</row>
    <row r="236" spans="2:17" ht="12.75"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</row>
    <row r="237" spans="2:17" ht="12.75"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</row>
    <row r="238" spans="2:17" ht="12.75"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</row>
    <row r="239" spans="2:17" ht="12.75"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</row>
    <row r="240" spans="2:17" ht="12.75"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</row>
    <row r="241" spans="2:17" ht="12.75"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</row>
    <row r="242" spans="2:17" ht="12.75"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</row>
    <row r="243" spans="2:17" ht="12.75"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</row>
    <row r="244" spans="2:17" ht="12.75"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</row>
    <row r="245" spans="2:17" ht="12.75"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</row>
    <row r="246" spans="2:17" ht="12.75"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</row>
    <row r="247" spans="2:17" ht="12.75"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</row>
    <row r="248" spans="2:17" ht="12.75"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</row>
    <row r="249" spans="2:17" ht="12.75"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</row>
    <row r="250" spans="2:17" ht="12.75"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</row>
    <row r="251" spans="2:17" ht="12.75"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</row>
    <row r="252" spans="2:17" ht="12.75"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</row>
    <row r="253" spans="2:17" ht="12.75"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</row>
    <row r="254" spans="2:17" ht="12.75"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</row>
    <row r="255" spans="2:17" ht="12.75"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</row>
    <row r="256" spans="2:17" ht="12.75"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</row>
    <row r="257" spans="2:17" ht="12.75"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</row>
    <row r="258" spans="2:17" ht="12.75"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</row>
    <row r="259" spans="2:17" ht="12.75"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</row>
    <row r="260" spans="2:17" ht="12.75"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</row>
    <row r="261" spans="2:17" ht="12.75"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</row>
    <row r="262" spans="2:17" ht="12.75"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</row>
    <row r="263" spans="2:17" ht="12.75"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</row>
    <row r="264" spans="2:17" ht="12.75"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</row>
    <row r="265" spans="2:17" ht="12.75"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</row>
    <row r="266" spans="2:17" ht="12.75"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</row>
    <row r="267" spans="2:17" ht="12.75"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</row>
    <row r="268" spans="2:17" ht="12.75"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</row>
    <row r="269" spans="2:17" ht="12.75"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</row>
    <row r="270" spans="2:17" ht="12.75"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</row>
    <row r="271" spans="2:17" ht="12.75"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</row>
    <row r="272" spans="2:17" ht="12.75"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</row>
    <row r="273" spans="2:17" ht="12.75"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</row>
    <row r="274" spans="2:17" ht="12.75"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</row>
    <row r="275" spans="2:17" ht="12.75"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</row>
    <row r="276" spans="2:17" ht="12.75"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</row>
    <row r="277" spans="2:17" ht="12.75"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</row>
    <row r="278" spans="2:17" ht="12.75"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</row>
    <row r="279" spans="2:17" ht="12.75"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</row>
    <row r="280" spans="2:17" ht="12.75"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</row>
    <row r="281" spans="2:17" ht="12.75"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</row>
    <row r="282" spans="2:17" ht="12.75"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</row>
    <row r="283" spans="2:17" ht="12.75"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</row>
    <row r="284" spans="2:17" ht="12.75"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</row>
    <row r="285" spans="2:17" ht="12.75"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</row>
    <row r="286" spans="2:17" ht="12.75"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</row>
    <row r="287" spans="2:17" ht="12.75"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</row>
    <row r="288" spans="2:17" ht="12.75"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</row>
    <row r="289" spans="2:17" ht="12.75"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</row>
    <row r="290" spans="2:17" ht="12.75"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</row>
    <row r="291" spans="2:17" ht="12.75"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</row>
    <row r="292" spans="2:17" ht="12.75"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</row>
    <row r="293" spans="2:17" ht="12.75"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</row>
    <row r="294" spans="2:17" ht="12.75"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</row>
    <row r="295" spans="2:17" ht="12.75"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</row>
    <row r="296" spans="2:17" ht="12.75"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</row>
    <row r="297" spans="2:17" ht="12.75"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</row>
    <row r="298" spans="2:17" ht="12.75"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</row>
    <row r="299" spans="2:17" ht="12.75"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</row>
    <row r="300" spans="2:17" ht="12.75"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</row>
    <row r="301" spans="2:17" ht="12.75"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</row>
    <row r="302" spans="2:17" ht="12.75"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</row>
    <row r="303" spans="2:17" ht="12.75"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</row>
    <row r="304" spans="2:17" ht="12.75"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</row>
    <row r="305" spans="2:17" ht="12.75"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</row>
    <row r="306" spans="2:17" ht="12.75"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</row>
    <row r="307" spans="2:17" ht="12.75"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</row>
    <row r="308" spans="2:17" ht="12.75"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</row>
    <row r="309" spans="2:17" ht="12.75"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</row>
    <row r="310" spans="2:17" ht="12.75"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</row>
    <row r="311" spans="2:17" ht="12.75"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</row>
    <row r="312" spans="2:17" ht="12.75"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</row>
    <row r="313" spans="2:17" ht="12.75"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</row>
    <row r="314" spans="2:17" ht="12.75"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</row>
    <row r="315" spans="2:17" ht="12.75"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</row>
    <row r="316" spans="2:17" ht="12.75"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</row>
    <row r="317" spans="2:17" ht="12.75"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</row>
    <row r="318" spans="2:17" ht="12.75"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</row>
    <row r="319" spans="2:17" ht="12.75"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</row>
    <row r="320" spans="2:17" ht="12.75"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</row>
    <row r="321" spans="2:17" ht="12.75"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</row>
    <row r="322" spans="2:17" ht="12.75"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</row>
    <row r="323" spans="2:17" ht="12.75"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</row>
    <row r="324" spans="2:17" ht="12.75"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</row>
    <row r="325" spans="2:17" ht="12.75"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</row>
    <row r="326" spans="2:17" ht="12.75"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</row>
    <row r="327" spans="2:17" ht="12.75"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</row>
    <row r="328" spans="2:17" ht="12.75"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</row>
    <row r="329" spans="2:17" ht="12.75"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</row>
    <row r="330" spans="2:17" ht="12.75"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</row>
    <row r="331" spans="2:17" ht="12.75"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</row>
    <row r="332" spans="2:17" ht="12.75"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</row>
    <row r="333" spans="2:17" ht="12.75"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</row>
    <row r="334" spans="2:17" ht="12.75"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</row>
    <row r="335" spans="2:17" ht="12.75"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</row>
    <row r="336" spans="2:17" ht="12.75"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</row>
    <row r="337" spans="2:17" ht="12.75"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</row>
    <row r="338" spans="2:17" ht="12.75"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</row>
    <row r="339" spans="2:17" ht="12.75"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</row>
    <row r="340" spans="2:17" ht="12.75"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</row>
    <row r="341" spans="2:17" ht="12.75"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</row>
    <row r="342" spans="2:17" ht="12.75"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</row>
    <row r="343" spans="2:17" ht="12.75"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</row>
    <row r="344" spans="2:17" ht="12.75"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</row>
    <row r="345" spans="2:17" ht="12.75"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</row>
    <row r="346" spans="2:17" ht="12.75"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</row>
    <row r="347" spans="2:17" ht="12.75"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</row>
    <row r="348" spans="2:17" ht="12.75"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</row>
    <row r="349" spans="2:17" ht="12.75"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</row>
    <row r="350" spans="2:17" ht="12.75"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</row>
    <row r="351" spans="2:17" ht="12.75"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</row>
    <row r="352" spans="2:17" ht="12.75"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</row>
    <row r="353" spans="2:17" ht="12.75"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</row>
    <row r="354" spans="2:17" ht="12.75"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</row>
    <row r="355" spans="2:17" ht="12.75"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</row>
    <row r="356" spans="2:17" ht="12.75"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</row>
    <row r="357" spans="2:17" ht="12.75"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</row>
    <row r="358" spans="2:17" ht="12.75"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</row>
    <row r="359" spans="2:17" ht="12.75"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</row>
    <row r="360" spans="2:17" ht="12.75"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</row>
    <row r="361" spans="2:17" ht="12.75"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</row>
    <row r="362" spans="2:17" ht="12.75"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</row>
    <row r="363" spans="2:17" ht="12.75"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</row>
    <row r="364" spans="2:17" ht="12.75"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</row>
    <row r="365" spans="2:17" ht="12.75"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</row>
    <row r="366" spans="2:17" ht="12.75"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</row>
    <row r="367" spans="2:17" ht="12.75"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</row>
    <row r="368" spans="2:17" ht="12.75"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</row>
    <row r="369" spans="2:17" ht="12.75"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</row>
    <row r="370" spans="2:17" ht="12.75"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</row>
    <row r="371" spans="2:17" ht="12.75"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</row>
    <row r="372" spans="2:17" ht="12.75"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</row>
    <row r="373" spans="2:17" ht="12.75"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</row>
    <row r="374" spans="2:17" ht="12.75"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</row>
    <row r="375" spans="2:17" ht="12.75"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</row>
    <row r="376" spans="2:17" ht="12.75"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</row>
    <row r="377" spans="2:17" ht="12.75"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</row>
    <row r="378" spans="2:17" ht="12.75"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</row>
    <row r="379" spans="2:17" ht="12.75"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</row>
    <row r="380" spans="2:17" ht="12.75"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</row>
    <row r="381" spans="2:17" ht="12.75"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</row>
    <row r="382" spans="2:17" ht="12.75"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</row>
    <row r="383" spans="2:17" ht="12.75"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</row>
    <row r="384" spans="2:17" ht="12.75"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</row>
    <row r="385" spans="2:17" ht="12.75"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</row>
    <row r="386" spans="2:17" ht="12.75"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</row>
    <row r="387" spans="2:17" ht="12.75"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</row>
    <row r="388" spans="2:17" ht="12.75"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</row>
    <row r="389" spans="2:17" ht="12.75"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</row>
    <row r="390" spans="2:17" ht="12.75"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</row>
    <row r="391" spans="2:17" ht="12.75"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</row>
    <row r="392" spans="2:17" ht="12.75"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</row>
    <row r="393" spans="2:17" ht="12.75"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</row>
    <row r="394" spans="2:17" ht="12.75"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</row>
    <row r="395" spans="2:17" ht="12.75"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</row>
    <row r="396" spans="2:17" ht="12.75"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</row>
    <row r="397" spans="2:17" ht="12.75"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</row>
    <row r="398" spans="2:17" ht="12.75"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</row>
    <row r="399" spans="2:17" ht="12.75"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</row>
    <row r="400" spans="2:17" ht="12.75"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</row>
    <row r="401" spans="2:17" ht="12.75"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</row>
    <row r="402" spans="2:17" ht="12.75"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</row>
    <row r="403" spans="2:17" ht="12.75"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</row>
    <row r="404" spans="2:17" ht="12.75"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</row>
    <row r="405" spans="2:17" ht="12.75"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</row>
    <row r="406" spans="2:17" ht="12.75"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</row>
    <row r="407" spans="2:17" ht="12.75"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</row>
    <row r="408" spans="2:17" ht="12.75"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</row>
  </sheetData>
  <mergeCells count="16">
    <mergeCell ref="D20:J20"/>
    <mergeCell ref="I31:K31"/>
    <mergeCell ref="C8:D8"/>
    <mergeCell ref="E10:G10"/>
    <mergeCell ref="G8:J8"/>
    <mergeCell ref="I16:I17"/>
    <mergeCell ref="E13:I13"/>
    <mergeCell ref="E12:I12"/>
    <mergeCell ref="G45:I45"/>
    <mergeCell ref="C29:F29"/>
    <mergeCell ref="C33:E34"/>
    <mergeCell ref="G33:J34"/>
    <mergeCell ref="G38:J38"/>
    <mergeCell ref="C39:E40"/>
    <mergeCell ref="G39:J40"/>
    <mergeCell ref="C38:E38"/>
  </mergeCells>
  <conditionalFormatting sqref="D10">
    <cfRule type="cellIs" priority="1" dxfId="23" operator="equal" stopIfTrue="1">
      <formula>0</formula>
    </cfRule>
  </conditionalFormatting>
  <printOptions/>
  <pageMargins left="0.75" right="0.75" top="1" bottom="1" header="0.5" footer="0.5"/>
  <pageSetup horizontalDpi="300" verticalDpi="300" orientation="portrait" paperSize="9" r:id="rId3"/>
  <drawing r:id="rId1"/>
  <picture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2"/>
  <dimension ref="A3:AL300"/>
  <sheetViews>
    <sheetView showGridLines="0" showRowColHeaders="0" showOutlineSymbols="0" workbookViewId="0" topLeftCell="D1">
      <selection activeCell="E8" sqref="E8"/>
    </sheetView>
  </sheetViews>
  <sheetFormatPr defaultColWidth="9.00390625" defaultRowHeight="12.75" customHeight="1"/>
  <cols>
    <col min="1" max="1" width="5.125" style="175" hidden="1" customWidth="1"/>
    <col min="2" max="2" width="2.00390625" style="176" hidden="1" customWidth="1"/>
    <col min="3" max="3" width="3.125" style="176" hidden="1" customWidth="1"/>
    <col min="4" max="4" width="10.75390625" style="176" customWidth="1"/>
    <col min="5" max="5" width="7.25390625" style="176" customWidth="1"/>
    <col min="6" max="6" width="4.00390625" style="176" customWidth="1"/>
    <col min="7" max="7" width="4.125" style="176" customWidth="1"/>
    <col min="8" max="9" width="2.375" style="176" customWidth="1"/>
    <col min="10" max="53" width="3.75390625" style="176" customWidth="1"/>
    <col min="54" max="16384" width="9.125" style="176" customWidth="1"/>
  </cols>
  <sheetData>
    <row r="1" s="174" customFormat="1" ht="13.5" customHeight="1"/>
    <row r="2" s="174" customFormat="1" ht="13.5" customHeight="1"/>
    <row r="3" ht="32.25" customHeight="1">
      <c r="N3" s="175" t="str">
        <f>IF(AND(D9="C",D12="C",D15="C"),"BRAWO! Rozwiązanie na piątkę.","Jakie części prostokątów zamalowano?")</f>
        <v>Jakie części prostokątów zamalowano?</v>
      </c>
    </row>
    <row r="4" ht="12.75" customHeight="1">
      <c r="D4" s="175"/>
    </row>
    <row r="6" ht="12.75" customHeight="1">
      <c r="D6" s="198"/>
    </row>
    <row r="7" ht="29.25" customHeight="1" thickBot="1">
      <c r="F7" s="191"/>
    </row>
    <row r="8" spans="1:27" ht="21.75" customHeight="1">
      <c r="A8" s="181">
        <f>B8/B9</f>
        <v>0.08333333333333333</v>
      </c>
      <c r="B8" s="176">
        <v>1</v>
      </c>
      <c r="C8" s="176" t="str">
        <f>LEFT(A9,1)</f>
        <v>1</v>
      </c>
      <c r="D8" s="223"/>
      <c r="E8" s="171"/>
      <c r="F8" s="316">
        <f>IF(E9&lt;&gt;0,IF(E8/E9=A8,"prostokąta",""),"")</f>
      </c>
      <c r="G8" s="316"/>
      <c r="H8" s="316"/>
      <c r="J8" s="324"/>
      <c r="K8" s="321"/>
      <c r="L8" s="319"/>
      <c r="M8" s="319"/>
      <c r="N8" s="319"/>
      <c r="O8" s="319"/>
      <c r="P8" s="319"/>
      <c r="Q8" s="319"/>
      <c r="R8" s="319"/>
      <c r="S8" s="319"/>
      <c r="T8" s="319"/>
      <c r="U8" s="319"/>
      <c r="V8" s="319"/>
      <c r="W8" s="319"/>
      <c r="X8" s="319"/>
      <c r="Y8" s="319"/>
      <c r="Z8" s="319"/>
      <c r="AA8" s="319"/>
    </row>
    <row r="9" spans="1:27" ht="22.5" customHeight="1" thickBot="1">
      <c r="A9" s="184" t="str">
        <f>TEXT(A8,"?/??")</f>
        <v>1/12</v>
      </c>
      <c r="B9" s="176">
        <v>12</v>
      </c>
      <c r="C9" s="185" t="str">
        <f>RIGHT(A9,2)</f>
        <v>12</v>
      </c>
      <c r="D9" s="192">
        <f>IF(AND(E8&lt;&gt;"",E9&lt;&gt;""),IF(E8/E9=A8,"C","D"),"")</f>
      </c>
      <c r="E9" s="172"/>
      <c r="F9" s="316"/>
      <c r="G9" s="316"/>
      <c r="H9" s="316"/>
      <c r="J9" s="325"/>
      <c r="K9" s="322"/>
      <c r="L9" s="320"/>
      <c r="M9" s="320"/>
      <c r="N9" s="320"/>
      <c r="O9" s="320"/>
      <c r="P9" s="320"/>
      <c r="Q9" s="320"/>
      <c r="R9" s="320"/>
      <c r="S9" s="320"/>
      <c r="T9" s="320"/>
      <c r="U9" s="320"/>
      <c r="V9" s="320"/>
      <c r="W9" s="320"/>
      <c r="X9" s="320"/>
      <c r="Y9" s="320"/>
      <c r="Z9" s="320"/>
      <c r="AA9" s="320"/>
    </row>
    <row r="10" ht="33.75" customHeight="1" thickBot="1">
      <c r="A10" s="187"/>
    </row>
    <row r="11" spans="1:27" ht="21.75" customHeight="1" thickBot="1" thickTop="1">
      <c r="A11" s="181">
        <f>B11/B12</f>
        <v>0.5</v>
      </c>
      <c r="B11" s="176">
        <v>2</v>
      </c>
      <c r="C11" s="176" t="str">
        <f>LEFT(A12,1)</f>
        <v>1</v>
      </c>
      <c r="E11" s="145"/>
      <c r="F11" s="316">
        <f>IF(E12&lt;&gt;0,IF(E11/E12=A11,"prostokąta",""),"")</f>
      </c>
      <c r="G11" s="316"/>
      <c r="H11" s="316"/>
      <c r="J11" s="323"/>
      <c r="K11" s="323"/>
      <c r="L11" s="306"/>
      <c r="M11" s="306"/>
      <c r="N11" s="306"/>
      <c r="O11" s="306"/>
      <c r="P11" s="306"/>
      <c r="Q11" s="306"/>
      <c r="R11" s="306"/>
      <c r="S11" s="306"/>
      <c r="T11" s="306"/>
      <c r="U11" s="306"/>
      <c r="V11" s="306"/>
      <c r="W11" s="306"/>
      <c r="X11" s="306"/>
      <c r="Y11" s="306"/>
      <c r="Z11" s="306"/>
      <c r="AA11" s="306"/>
    </row>
    <row r="12" spans="1:27" ht="22.5" customHeight="1" thickBot="1" thickTop="1">
      <c r="A12" s="184" t="str">
        <f>TEXT(A11,"?/??")</f>
        <v>1/2 </v>
      </c>
      <c r="B12" s="176">
        <v>4</v>
      </c>
      <c r="C12" s="189" t="str">
        <f>RIGHT(A12,2)</f>
        <v>2 </v>
      </c>
      <c r="D12" s="192">
        <f>IF(AND(E11&lt;&gt;"",E12&lt;&gt;""),IF(E11/E12=A11,"C","D"),"")</f>
      </c>
      <c r="E12" s="146"/>
      <c r="F12" s="316"/>
      <c r="G12" s="316"/>
      <c r="H12" s="316"/>
      <c r="J12" s="306"/>
      <c r="K12" s="306"/>
      <c r="L12" s="306"/>
      <c r="M12" s="306"/>
      <c r="N12" s="306"/>
      <c r="O12" s="306"/>
      <c r="P12" s="306"/>
      <c r="Q12" s="306"/>
      <c r="R12" s="306"/>
      <c r="S12" s="306"/>
      <c r="T12" s="306"/>
      <c r="U12" s="306"/>
      <c r="V12" s="306"/>
      <c r="W12" s="306"/>
      <c r="X12" s="306"/>
      <c r="Y12" s="306"/>
      <c r="Z12" s="306"/>
      <c r="AA12" s="306"/>
    </row>
    <row r="13" ht="33.75" customHeight="1" thickBot="1" thickTop="1">
      <c r="A13" s="187"/>
    </row>
    <row r="14" spans="1:27" ht="21.75" customHeight="1" thickBot="1" thickTop="1">
      <c r="A14" s="181">
        <f>B14/B15</f>
        <v>0.3333333333333333</v>
      </c>
      <c r="B14" s="176">
        <v>6</v>
      </c>
      <c r="C14" s="176" t="str">
        <f>LEFT(A15,1)</f>
        <v>1</v>
      </c>
      <c r="D14" s="223"/>
      <c r="E14" s="173"/>
      <c r="F14" s="316">
        <f>IF(E15&lt;&gt;0,IF(E14/E15=A14,"prostokąta",""),"")</f>
      </c>
      <c r="G14" s="316"/>
      <c r="H14" s="316"/>
      <c r="J14" s="315"/>
      <c r="K14" s="315"/>
      <c r="L14" s="315"/>
      <c r="M14" s="311"/>
      <c r="N14" s="311"/>
      <c r="O14" s="311"/>
      <c r="P14" s="311"/>
      <c r="Q14" s="311"/>
      <c r="R14" s="311"/>
      <c r="S14" s="311"/>
      <c r="T14" s="311"/>
      <c r="U14" s="311"/>
      <c r="V14" s="311"/>
      <c r="W14" s="311"/>
      <c r="X14" s="311"/>
      <c r="Y14" s="311"/>
      <c r="Z14" s="311"/>
      <c r="AA14" s="311"/>
    </row>
    <row r="15" spans="1:27" ht="22.5" customHeight="1" thickBot="1" thickTop="1">
      <c r="A15" s="184" t="str">
        <f>TEXT(A14,"?/??")</f>
        <v>1/3 </v>
      </c>
      <c r="B15" s="176">
        <v>18</v>
      </c>
      <c r="C15" s="189" t="str">
        <f>RIGHT(A15,2)</f>
        <v>3 </v>
      </c>
      <c r="D15" s="192">
        <f>IF(AND(E14&lt;&gt;"",E15&lt;&gt;""),IF(E14/E15=A14,"C","D"),"")</f>
      </c>
      <c r="E15" s="173"/>
      <c r="F15" s="316"/>
      <c r="G15" s="316"/>
      <c r="H15" s="316"/>
      <c r="J15" s="311"/>
      <c r="K15" s="311"/>
      <c r="L15" s="311"/>
      <c r="M15" s="311"/>
      <c r="N15" s="311"/>
      <c r="O15" s="311"/>
      <c r="P15" s="311"/>
      <c r="Q15" s="311"/>
      <c r="R15" s="311"/>
      <c r="S15" s="311"/>
      <c r="T15" s="311"/>
      <c r="U15" s="311"/>
      <c r="V15" s="311"/>
      <c r="W15" s="311"/>
      <c r="X15" s="311"/>
      <c r="Y15" s="311"/>
      <c r="Z15" s="311"/>
      <c r="AA15" s="311"/>
    </row>
    <row r="16" spans="10:27" ht="21" customHeight="1" thickBot="1" thickTop="1">
      <c r="J16" s="311"/>
      <c r="K16" s="311"/>
      <c r="L16" s="311"/>
      <c r="M16" s="311"/>
      <c r="N16" s="311"/>
      <c r="O16" s="311"/>
      <c r="P16" s="311"/>
      <c r="Q16" s="311"/>
      <c r="R16" s="311"/>
      <c r="S16" s="311"/>
      <c r="T16" s="311"/>
      <c r="U16" s="311"/>
      <c r="V16" s="311"/>
      <c r="W16" s="311"/>
      <c r="X16" s="311"/>
      <c r="Y16" s="311"/>
      <c r="Z16" s="311"/>
      <c r="AA16" s="311"/>
    </row>
    <row r="17" spans="25:28" ht="24" customHeight="1" thickTop="1">
      <c r="Y17" s="224"/>
      <c r="AA17" s="318"/>
      <c r="AB17" s="318"/>
    </row>
    <row r="18" ht="23.25" customHeight="1"/>
    <row r="19" s="178" customFormat="1" ht="19.5" customHeight="1">
      <c r="A19" s="177"/>
    </row>
    <row r="20" spans="1:11" s="178" customFormat="1" ht="27" customHeight="1">
      <c r="A20" s="177"/>
      <c r="K20" s="177"/>
    </row>
    <row r="21" s="178" customFormat="1" ht="12.75" customHeight="1">
      <c r="A21" s="177"/>
    </row>
    <row r="22" s="178" customFormat="1" ht="12.75" customHeight="1">
      <c r="A22" s="177"/>
    </row>
    <row r="23" s="178" customFormat="1" ht="12.75" customHeight="1">
      <c r="A23" s="177"/>
    </row>
    <row r="24" s="178" customFormat="1" ht="12.75" customHeight="1">
      <c r="A24" s="177"/>
    </row>
    <row r="25" s="178" customFormat="1" ht="12.75" customHeight="1">
      <c r="A25" s="177"/>
    </row>
    <row r="26" spans="1:37" s="178" customFormat="1" ht="16.5" customHeight="1">
      <c r="A26" s="177"/>
      <c r="AC26" s="177"/>
      <c r="AD26" s="177"/>
      <c r="AE26" s="177"/>
      <c r="AF26" s="177"/>
      <c r="AG26" s="177"/>
      <c r="AH26" s="177"/>
      <c r="AI26" s="177"/>
      <c r="AJ26" s="177"/>
      <c r="AK26" s="177"/>
    </row>
    <row r="27" spans="1:37" s="178" customFormat="1" ht="12.75" customHeight="1">
      <c r="A27" s="177"/>
      <c r="AB27" s="217"/>
      <c r="AC27" s="177"/>
      <c r="AD27" s="177"/>
      <c r="AE27" s="177"/>
      <c r="AF27" s="177"/>
      <c r="AG27" s="177"/>
      <c r="AH27" s="177"/>
      <c r="AI27" s="177"/>
      <c r="AJ27" s="177"/>
      <c r="AK27" s="177"/>
    </row>
    <row r="28" spans="1:37" s="178" customFormat="1" ht="12.75" customHeight="1">
      <c r="A28" s="177"/>
      <c r="C28" s="216"/>
      <c r="F28" s="180"/>
      <c r="K28" s="218"/>
      <c r="L28" s="218"/>
      <c r="AB28" s="217"/>
      <c r="AC28" s="177"/>
      <c r="AD28" s="177"/>
      <c r="AE28" s="177"/>
      <c r="AF28" s="177"/>
      <c r="AG28" s="177"/>
      <c r="AH28" s="177"/>
      <c r="AI28" s="177"/>
      <c r="AJ28" s="177"/>
      <c r="AK28" s="177"/>
    </row>
    <row r="29" spans="1:37" s="178" customFormat="1" ht="19.5" customHeight="1">
      <c r="A29" s="212"/>
      <c r="E29" s="168"/>
      <c r="G29" s="326"/>
      <c r="H29" s="326"/>
      <c r="I29" s="326"/>
      <c r="J29" s="326"/>
      <c r="K29" s="326"/>
      <c r="L29" s="326"/>
      <c r="AB29" s="217"/>
      <c r="AC29" s="177"/>
      <c r="AD29" s="177"/>
      <c r="AE29" s="177"/>
      <c r="AF29" s="177"/>
      <c r="AG29" s="177"/>
      <c r="AH29" s="177"/>
      <c r="AI29" s="177"/>
      <c r="AJ29" s="177"/>
      <c r="AK29" s="177"/>
    </row>
    <row r="30" spans="1:37" s="178" customFormat="1" ht="19.5" customHeight="1">
      <c r="A30" s="213"/>
      <c r="C30" s="216"/>
      <c r="D30" s="186"/>
      <c r="E30" s="170"/>
      <c r="G30" s="326"/>
      <c r="H30" s="326"/>
      <c r="I30" s="326"/>
      <c r="J30" s="326"/>
      <c r="K30" s="326"/>
      <c r="L30" s="326"/>
      <c r="AB30" s="217"/>
      <c r="AC30" s="177"/>
      <c r="AD30" s="177"/>
      <c r="AE30" s="177"/>
      <c r="AF30" s="177"/>
      <c r="AG30" s="177"/>
      <c r="AH30" s="177"/>
      <c r="AI30" s="177"/>
      <c r="AJ30" s="177"/>
      <c r="AK30" s="177"/>
    </row>
    <row r="31" spans="1:37" s="178" customFormat="1" ht="19.5" customHeight="1">
      <c r="A31" s="215"/>
      <c r="T31" s="195"/>
      <c r="AB31" s="217"/>
      <c r="AC31" s="177"/>
      <c r="AD31" s="177"/>
      <c r="AE31" s="177"/>
      <c r="AF31" s="177"/>
      <c r="AG31" s="177"/>
      <c r="AH31" s="177"/>
      <c r="AI31" s="177"/>
      <c r="AJ31" s="177"/>
      <c r="AK31" s="177"/>
    </row>
    <row r="32" spans="1:37" s="178" customFormat="1" ht="19.5" customHeight="1">
      <c r="A32" s="212"/>
      <c r="E32" s="168"/>
      <c r="G32" s="327"/>
      <c r="H32" s="327"/>
      <c r="I32" s="327"/>
      <c r="J32" s="327"/>
      <c r="K32" s="327"/>
      <c r="L32" s="219"/>
      <c r="AB32" s="217"/>
      <c r="AC32" s="177"/>
      <c r="AD32" s="177"/>
      <c r="AE32" s="177"/>
      <c r="AF32" s="177"/>
      <c r="AG32" s="177"/>
      <c r="AH32" s="177"/>
      <c r="AI32" s="177"/>
      <c r="AJ32" s="177"/>
      <c r="AK32" s="177"/>
    </row>
    <row r="33" spans="1:37" s="178" customFormat="1" ht="19.5" customHeight="1">
      <c r="A33" s="213"/>
      <c r="C33" s="216"/>
      <c r="D33" s="186"/>
      <c r="E33" s="170"/>
      <c r="G33" s="327"/>
      <c r="H33" s="327"/>
      <c r="I33" s="327"/>
      <c r="J33" s="327"/>
      <c r="K33" s="327"/>
      <c r="L33" s="219"/>
      <c r="AB33" s="217"/>
      <c r="AC33" s="177"/>
      <c r="AD33" s="177"/>
      <c r="AE33" s="177"/>
      <c r="AF33" s="177"/>
      <c r="AG33" s="177"/>
      <c r="AH33" s="177"/>
      <c r="AI33" s="177"/>
      <c r="AJ33" s="177"/>
      <c r="AK33" s="177"/>
    </row>
    <row r="34" spans="1:37" s="178" customFormat="1" ht="19.5" customHeight="1">
      <c r="A34" s="215"/>
      <c r="AB34" s="217"/>
      <c r="AC34" s="177"/>
      <c r="AD34" s="177"/>
      <c r="AE34" s="177"/>
      <c r="AF34" s="177"/>
      <c r="AG34" s="177"/>
      <c r="AH34" s="177"/>
      <c r="AI34" s="177"/>
      <c r="AJ34" s="177"/>
      <c r="AK34" s="177"/>
    </row>
    <row r="35" spans="1:37" s="178" customFormat="1" ht="19.5" customHeight="1">
      <c r="A35" s="212"/>
      <c r="E35" s="168"/>
      <c r="G35" s="328"/>
      <c r="H35" s="328"/>
      <c r="I35" s="328"/>
      <c r="J35" s="328"/>
      <c r="K35" s="328"/>
      <c r="L35" s="328"/>
      <c r="AB35" s="217"/>
      <c r="AC35" s="177"/>
      <c r="AD35" s="177"/>
      <c r="AE35" s="177"/>
      <c r="AF35" s="177"/>
      <c r="AG35" s="177"/>
      <c r="AH35" s="177"/>
      <c r="AI35" s="177"/>
      <c r="AJ35" s="177"/>
      <c r="AK35" s="177"/>
    </row>
    <row r="36" spans="1:37" s="178" customFormat="1" ht="19.5" customHeight="1">
      <c r="A36" s="213"/>
      <c r="C36" s="216"/>
      <c r="D36" s="186"/>
      <c r="E36" s="170"/>
      <c r="G36" s="328"/>
      <c r="H36" s="328"/>
      <c r="I36" s="328"/>
      <c r="J36" s="328"/>
      <c r="K36" s="328"/>
      <c r="L36" s="328"/>
      <c r="AB36" s="217"/>
      <c r="AC36" s="177"/>
      <c r="AD36" s="177"/>
      <c r="AE36" s="177"/>
      <c r="AF36" s="177"/>
      <c r="AG36" s="177"/>
      <c r="AH36" s="177"/>
      <c r="AI36" s="177"/>
      <c r="AJ36" s="177"/>
      <c r="AK36" s="177"/>
    </row>
    <row r="37" spans="1:35" s="178" customFormat="1" ht="19.5" customHeight="1">
      <c r="A37" s="177"/>
      <c r="AB37" s="217"/>
      <c r="AC37" s="217"/>
      <c r="AD37" s="217"/>
      <c r="AE37" s="217"/>
      <c r="AF37" s="217"/>
      <c r="AG37" s="217"/>
      <c r="AH37" s="217"/>
      <c r="AI37" s="217"/>
    </row>
    <row r="38" s="178" customFormat="1" ht="18.75" customHeight="1">
      <c r="A38" s="177"/>
    </row>
    <row r="39" spans="1:29" s="178" customFormat="1" ht="37.5" customHeight="1">
      <c r="A39" s="177"/>
      <c r="Z39" s="330"/>
      <c r="AA39" s="330"/>
      <c r="AB39" s="330"/>
      <c r="AC39" s="330"/>
    </row>
    <row r="40" s="178" customFormat="1" ht="19.5" customHeight="1">
      <c r="A40" s="177"/>
    </row>
    <row r="41" s="178" customFormat="1" ht="119.25" customHeight="1">
      <c r="A41" s="177"/>
    </row>
    <row r="42" spans="1:18" s="178" customFormat="1" ht="19.5" customHeight="1">
      <c r="A42" s="177"/>
      <c r="R42" s="177"/>
    </row>
    <row r="43" spans="1:34" s="178" customFormat="1" ht="19.5" customHeight="1">
      <c r="A43" s="177"/>
      <c r="P43" s="183"/>
      <c r="AB43" s="177"/>
      <c r="AC43" s="177"/>
      <c r="AD43" s="177"/>
      <c r="AE43" s="177"/>
      <c r="AF43" s="177"/>
      <c r="AG43" s="177"/>
      <c r="AH43" s="177"/>
    </row>
    <row r="44" spans="1:34" s="178" customFormat="1" ht="19.5" customHeight="1">
      <c r="A44" s="177"/>
      <c r="E44" s="179"/>
      <c r="AA44" s="199"/>
      <c r="AB44" s="199"/>
      <c r="AC44" s="177"/>
      <c r="AD44" s="177"/>
      <c r="AE44" s="177"/>
      <c r="AF44" s="177"/>
      <c r="AG44" s="199"/>
      <c r="AH44" s="199"/>
    </row>
    <row r="45" spans="1:34" s="178" customFormat="1" ht="19.5" customHeight="1">
      <c r="A45" s="177"/>
      <c r="F45" s="180"/>
      <c r="AA45" s="199"/>
      <c r="AB45" s="199"/>
      <c r="AC45" s="177"/>
      <c r="AD45" s="177"/>
      <c r="AE45" s="177"/>
      <c r="AF45" s="177"/>
      <c r="AG45" s="199"/>
      <c r="AH45" s="199"/>
    </row>
    <row r="46" spans="1:34" s="178" customFormat="1" ht="22.5" customHeight="1">
      <c r="A46" s="212"/>
      <c r="E46" s="168"/>
      <c r="F46" s="317"/>
      <c r="G46" s="317"/>
      <c r="AA46" s="199"/>
      <c r="AB46" s="199"/>
      <c r="AC46" s="177"/>
      <c r="AD46" s="177"/>
      <c r="AE46" s="177"/>
      <c r="AF46" s="177"/>
      <c r="AG46" s="199"/>
      <c r="AH46" s="199"/>
    </row>
    <row r="47" spans="1:34" s="178" customFormat="1" ht="22.5" customHeight="1">
      <c r="A47" s="213"/>
      <c r="C47" s="216"/>
      <c r="D47" s="225"/>
      <c r="E47" s="168"/>
      <c r="F47" s="317"/>
      <c r="G47" s="317"/>
      <c r="L47" s="307"/>
      <c r="M47" s="307"/>
      <c r="N47" s="307"/>
      <c r="O47" s="307"/>
      <c r="Q47" s="307"/>
      <c r="R47" s="307"/>
      <c r="S47" s="307"/>
      <c r="T47" s="307"/>
      <c r="AA47" s="199"/>
      <c r="AB47" s="199"/>
      <c r="AC47" s="177"/>
      <c r="AD47" s="177"/>
      <c r="AE47" s="177"/>
      <c r="AF47" s="177"/>
      <c r="AG47" s="199"/>
      <c r="AH47" s="199"/>
    </row>
    <row r="48" spans="1:34" s="178" customFormat="1" ht="12" customHeight="1">
      <c r="A48" s="177"/>
      <c r="L48" s="307"/>
      <c r="M48" s="307"/>
      <c r="N48" s="307"/>
      <c r="O48" s="307"/>
      <c r="Q48" s="307"/>
      <c r="R48" s="307"/>
      <c r="S48" s="307"/>
      <c r="T48" s="307"/>
      <c r="AA48" s="199"/>
      <c r="AB48" s="199"/>
      <c r="AC48" s="177"/>
      <c r="AD48" s="177"/>
      <c r="AE48" s="177"/>
      <c r="AF48" s="177"/>
      <c r="AG48" s="199"/>
      <c r="AH48" s="199"/>
    </row>
    <row r="49" spans="1:34" s="178" customFormat="1" ht="15" customHeight="1">
      <c r="A49" s="177"/>
      <c r="L49" s="307"/>
      <c r="M49" s="307"/>
      <c r="N49" s="307"/>
      <c r="O49" s="307"/>
      <c r="Q49" s="307"/>
      <c r="R49" s="307"/>
      <c r="S49" s="307"/>
      <c r="T49" s="307"/>
      <c r="AA49" s="199"/>
      <c r="AB49" s="199"/>
      <c r="AC49" s="177"/>
      <c r="AD49" s="177"/>
      <c r="AE49" s="177"/>
      <c r="AF49" s="177"/>
      <c r="AG49" s="199"/>
      <c r="AH49" s="199"/>
    </row>
    <row r="50" spans="1:34" s="178" customFormat="1" ht="18.75" customHeight="1">
      <c r="A50" s="177"/>
      <c r="L50" s="307"/>
      <c r="M50" s="307"/>
      <c r="N50" s="307"/>
      <c r="O50" s="307"/>
      <c r="Q50" s="307"/>
      <c r="R50" s="307"/>
      <c r="S50" s="307"/>
      <c r="T50" s="307"/>
      <c r="AA50" s="199"/>
      <c r="AB50" s="199"/>
      <c r="AC50" s="177"/>
      <c r="AD50" s="177"/>
      <c r="AE50" s="177"/>
      <c r="AF50" s="177"/>
      <c r="AG50" s="199"/>
      <c r="AH50" s="199"/>
    </row>
    <row r="51" spans="1:34" s="178" customFormat="1" ht="9.75" customHeight="1">
      <c r="A51" s="177"/>
      <c r="Y51" s="329"/>
      <c r="Z51" s="329"/>
      <c r="AA51" s="329"/>
      <c r="AB51" s="329"/>
      <c r="AC51" s="177"/>
      <c r="AD51" s="177"/>
      <c r="AE51" s="199"/>
      <c r="AF51" s="177"/>
      <c r="AG51" s="177"/>
      <c r="AH51" s="177"/>
    </row>
    <row r="52" spans="1:34" s="178" customFormat="1" ht="37.5" customHeight="1">
      <c r="A52" s="177"/>
      <c r="D52" s="177"/>
      <c r="M52" s="177"/>
      <c r="AB52" s="177"/>
      <c r="AC52" s="177"/>
      <c r="AD52" s="199"/>
      <c r="AE52" s="199"/>
      <c r="AF52" s="177"/>
      <c r="AG52" s="177"/>
      <c r="AH52" s="177"/>
    </row>
    <row r="53" spans="1:31" s="178" customFormat="1" ht="15.75" customHeight="1">
      <c r="A53" s="177"/>
      <c r="AE53" s="177"/>
    </row>
    <row r="54" s="178" customFormat="1" ht="19.5" customHeight="1">
      <c r="A54" s="177"/>
    </row>
    <row r="55" spans="1:33" s="178" customFormat="1" ht="19.5" customHeight="1">
      <c r="A55" s="177"/>
      <c r="AB55" s="177"/>
      <c r="AC55" s="177"/>
      <c r="AD55" s="177"/>
      <c r="AE55" s="177"/>
      <c r="AF55" s="177"/>
      <c r="AG55" s="177"/>
    </row>
    <row r="56" spans="1:33" s="178" customFormat="1" ht="15" customHeight="1">
      <c r="A56" s="177"/>
      <c r="E56" s="179"/>
      <c r="AB56" s="177"/>
      <c r="AC56" s="177"/>
      <c r="AD56" s="177"/>
      <c r="AE56" s="177"/>
      <c r="AF56" s="177"/>
      <c r="AG56" s="177"/>
    </row>
    <row r="57" spans="1:33" s="178" customFormat="1" ht="19.5" customHeight="1">
      <c r="A57" s="177"/>
      <c r="D57" s="312"/>
      <c r="E57" s="312"/>
      <c r="F57" s="312"/>
      <c r="G57" s="312"/>
      <c r="H57" s="312"/>
      <c r="I57" s="312"/>
      <c r="AB57" s="177"/>
      <c r="AC57" s="177"/>
      <c r="AD57" s="177"/>
      <c r="AE57" s="177"/>
      <c r="AF57" s="177"/>
      <c r="AG57" s="177"/>
    </row>
    <row r="58" spans="1:33" s="178" customFormat="1" ht="22.5" customHeight="1">
      <c r="A58" s="212"/>
      <c r="E58" s="168"/>
      <c r="F58" s="309"/>
      <c r="G58" s="309"/>
      <c r="AB58" s="177"/>
      <c r="AC58" s="177"/>
      <c r="AD58" s="177"/>
      <c r="AE58" s="177"/>
      <c r="AF58" s="177"/>
      <c r="AG58" s="177"/>
    </row>
    <row r="59" spans="1:33" s="178" customFormat="1" ht="22.5" customHeight="1">
      <c r="A59" s="213"/>
      <c r="C59" s="216"/>
      <c r="D59" s="222"/>
      <c r="E59" s="170"/>
      <c r="F59" s="309"/>
      <c r="G59" s="309"/>
      <c r="AB59" s="177"/>
      <c r="AC59" s="177"/>
      <c r="AD59" s="177"/>
      <c r="AE59" s="177"/>
      <c r="AF59" s="177"/>
      <c r="AG59" s="177"/>
    </row>
    <row r="60" spans="1:33" s="178" customFormat="1" ht="19.5" customHeight="1">
      <c r="A60" s="215"/>
      <c r="D60" s="313"/>
      <c r="E60" s="313"/>
      <c r="F60" s="313"/>
      <c r="G60" s="313"/>
      <c r="H60" s="313"/>
      <c r="AB60" s="177"/>
      <c r="AC60" s="177"/>
      <c r="AD60" s="177"/>
      <c r="AE60" s="177"/>
      <c r="AF60" s="177"/>
      <c r="AG60" s="177"/>
    </row>
    <row r="61" spans="1:33" s="178" customFormat="1" ht="22.5" customHeight="1">
      <c r="A61" s="212"/>
      <c r="E61" s="168"/>
      <c r="F61" s="310"/>
      <c r="G61" s="310"/>
      <c r="AB61" s="177"/>
      <c r="AC61" s="177"/>
      <c r="AD61" s="177"/>
      <c r="AE61" s="177"/>
      <c r="AF61" s="177"/>
      <c r="AG61" s="177"/>
    </row>
    <row r="62" spans="1:7" s="178" customFormat="1" ht="22.5" customHeight="1">
      <c r="A62" s="213"/>
      <c r="C62" s="216"/>
      <c r="D62" s="222"/>
      <c r="E62" s="170"/>
      <c r="F62" s="310"/>
      <c r="G62" s="310"/>
    </row>
    <row r="63" spans="1:8" s="178" customFormat="1" ht="24.75" customHeight="1">
      <c r="A63" s="215"/>
      <c r="D63" s="314"/>
      <c r="E63" s="314"/>
      <c r="F63" s="314"/>
      <c r="G63" s="314"/>
      <c r="H63" s="314"/>
    </row>
    <row r="64" spans="1:7" s="178" customFormat="1" ht="22.5" customHeight="1">
      <c r="A64" s="212"/>
      <c r="E64" s="168"/>
      <c r="F64" s="308"/>
      <c r="G64" s="308"/>
    </row>
    <row r="65" spans="1:7" s="178" customFormat="1" ht="22.5" customHeight="1">
      <c r="A65" s="213"/>
      <c r="C65" s="216"/>
      <c r="D65" s="222"/>
      <c r="E65" s="170"/>
      <c r="F65" s="308"/>
      <c r="G65" s="308"/>
    </row>
    <row r="66" spans="1:9" s="178" customFormat="1" ht="21.75" customHeight="1">
      <c r="A66" s="177"/>
      <c r="C66" s="188"/>
      <c r="E66" s="188"/>
      <c r="I66" s="188"/>
    </row>
    <row r="67" spans="1:14" s="178" customFormat="1" ht="12" customHeight="1">
      <c r="A67" s="177"/>
      <c r="D67" s="205"/>
      <c r="F67" s="206"/>
      <c r="G67" s="206"/>
      <c r="J67" s="206"/>
      <c r="N67" s="226"/>
    </row>
    <row r="68" spans="1:28" s="178" customFormat="1" ht="19.5" customHeight="1">
      <c r="A68" s="177"/>
      <c r="Z68" s="227"/>
      <c r="AB68" s="227"/>
    </row>
    <row r="69" s="178" customFormat="1" ht="24.75" customHeight="1">
      <c r="A69" s="177"/>
    </row>
    <row r="70" s="178" customFormat="1" ht="24.75" customHeight="1">
      <c r="A70" s="177"/>
    </row>
    <row r="71" s="178" customFormat="1" ht="24.75" customHeight="1">
      <c r="A71" s="177"/>
    </row>
    <row r="72" s="178" customFormat="1" ht="24.75" customHeight="1">
      <c r="A72" s="177"/>
    </row>
    <row r="73" s="178" customFormat="1" ht="24.75" customHeight="1">
      <c r="A73" s="177"/>
    </row>
    <row r="74" s="178" customFormat="1" ht="24.75" customHeight="1">
      <c r="A74" s="177"/>
    </row>
    <row r="75" s="178" customFormat="1" ht="24.75" customHeight="1">
      <c r="A75" s="177"/>
    </row>
    <row r="76" s="178" customFormat="1" ht="24.75" customHeight="1">
      <c r="A76" s="177"/>
    </row>
    <row r="77" s="178" customFormat="1" ht="24.75" customHeight="1">
      <c r="A77" s="177"/>
    </row>
    <row r="78" s="178" customFormat="1" ht="24.75" customHeight="1">
      <c r="A78" s="177"/>
    </row>
    <row r="79" s="178" customFormat="1" ht="24.75" customHeight="1">
      <c r="A79" s="177"/>
    </row>
    <row r="80" s="178" customFormat="1" ht="12.75" customHeight="1">
      <c r="A80" s="177"/>
    </row>
    <row r="81" s="178" customFormat="1" ht="12.75" customHeight="1">
      <c r="A81" s="177"/>
    </row>
    <row r="82" s="178" customFormat="1" ht="12.75" customHeight="1">
      <c r="A82" s="177"/>
    </row>
    <row r="83" s="178" customFormat="1" ht="12.75" customHeight="1">
      <c r="A83" s="177"/>
    </row>
    <row r="84" s="178" customFormat="1" ht="12.75" customHeight="1">
      <c r="A84" s="177"/>
    </row>
    <row r="85" s="178" customFormat="1" ht="12.75" customHeight="1">
      <c r="A85" s="177"/>
    </row>
    <row r="86" s="178" customFormat="1" ht="12.75" customHeight="1">
      <c r="A86" s="177"/>
    </row>
    <row r="87" s="178" customFormat="1" ht="12.75" customHeight="1">
      <c r="A87" s="177"/>
    </row>
    <row r="88" s="178" customFormat="1" ht="12.75" customHeight="1">
      <c r="A88" s="177"/>
    </row>
    <row r="89" s="178" customFormat="1" ht="12.75" customHeight="1">
      <c r="A89" s="177"/>
    </row>
    <row r="90" s="178" customFormat="1" ht="12.75" customHeight="1">
      <c r="A90" s="177"/>
    </row>
    <row r="91" s="178" customFormat="1" ht="12.75" customHeight="1">
      <c r="A91" s="177"/>
    </row>
    <row r="92" s="178" customFormat="1" ht="12.75" customHeight="1">
      <c r="A92" s="177"/>
    </row>
    <row r="93" s="178" customFormat="1" ht="12.75" customHeight="1">
      <c r="A93" s="177"/>
    </row>
    <row r="94" s="178" customFormat="1" ht="12.75" customHeight="1">
      <c r="A94" s="177"/>
    </row>
    <row r="95" s="178" customFormat="1" ht="12.75" customHeight="1">
      <c r="A95" s="177"/>
    </row>
    <row r="96" s="178" customFormat="1" ht="12.75" customHeight="1">
      <c r="A96" s="177"/>
    </row>
    <row r="97" s="178" customFormat="1" ht="12.75" customHeight="1">
      <c r="A97" s="177"/>
    </row>
    <row r="98" s="178" customFormat="1" ht="12.75" customHeight="1">
      <c r="A98" s="177"/>
    </row>
    <row r="99" s="178" customFormat="1" ht="12.75" customHeight="1">
      <c r="A99" s="177"/>
    </row>
    <row r="100" s="178" customFormat="1" ht="12.75" customHeight="1">
      <c r="A100" s="177"/>
    </row>
    <row r="101" s="178" customFormat="1" ht="12.75" customHeight="1">
      <c r="A101" s="177"/>
    </row>
    <row r="102" s="178" customFormat="1" ht="12.75" customHeight="1">
      <c r="A102" s="177"/>
    </row>
    <row r="103" s="178" customFormat="1" ht="12.75" customHeight="1">
      <c r="A103" s="177"/>
    </row>
    <row r="104" s="178" customFormat="1" ht="12.75" customHeight="1">
      <c r="A104" s="177"/>
    </row>
    <row r="105" s="178" customFormat="1" ht="12.75" customHeight="1">
      <c r="A105" s="177"/>
    </row>
    <row r="106" s="178" customFormat="1" ht="12.75" customHeight="1">
      <c r="A106" s="177"/>
    </row>
    <row r="107" s="178" customFormat="1" ht="12.75" customHeight="1">
      <c r="A107" s="177"/>
    </row>
    <row r="108" s="178" customFormat="1" ht="12.75" customHeight="1">
      <c r="A108" s="177"/>
    </row>
    <row r="109" s="178" customFormat="1" ht="12.75" customHeight="1">
      <c r="A109" s="177"/>
    </row>
    <row r="110" s="178" customFormat="1" ht="12.75" customHeight="1">
      <c r="A110" s="177"/>
    </row>
    <row r="111" s="178" customFormat="1" ht="12.75" customHeight="1">
      <c r="A111" s="177"/>
    </row>
    <row r="112" s="178" customFormat="1" ht="12.75" customHeight="1">
      <c r="A112" s="177"/>
    </row>
    <row r="113" spans="4:38" ht="12.75" customHeight="1">
      <c r="D113" s="178"/>
      <c r="E113" s="178"/>
      <c r="F113" s="178"/>
      <c r="G113" s="178"/>
      <c r="H113" s="178"/>
      <c r="I113" s="178"/>
      <c r="J113" s="178"/>
      <c r="K113" s="178"/>
      <c r="L113" s="178"/>
      <c r="M113" s="178"/>
      <c r="N113" s="178"/>
      <c r="O113" s="178"/>
      <c r="P113" s="178"/>
      <c r="Q113" s="178"/>
      <c r="R113" s="178"/>
      <c r="S113" s="178"/>
      <c r="T113" s="178"/>
      <c r="U113" s="178"/>
      <c r="V113" s="178"/>
      <c r="W113" s="178"/>
      <c r="X113" s="178"/>
      <c r="Y113" s="178"/>
      <c r="Z113" s="178"/>
      <c r="AA113" s="178"/>
      <c r="AB113" s="178"/>
      <c r="AC113" s="178"/>
      <c r="AD113" s="178"/>
      <c r="AE113" s="178"/>
      <c r="AF113" s="178"/>
      <c r="AG113" s="178"/>
      <c r="AH113" s="178"/>
      <c r="AI113" s="178"/>
      <c r="AJ113" s="178"/>
      <c r="AK113" s="178"/>
      <c r="AL113" s="178"/>
    </row>
    <row r="114" spans="4:38" ht="12.75" customHeight="1">
      <c r="D114" s="178"/>
      <c r="E114" s="178"/>
      <c r="F114" s="178"/>
      <c r="G114" s="178"/>
      <c r="H114" s="178"/>
      <c r="I114" s="178"/>
      <c r="J114" s="178"/>
      <c r="K114" s="178"/>
      <c r="L114" s="178"/>
      <c r="M114" s="178"/>
      <c r="N114" s="178"/>
      <c r="O114" s="178"/>
      <c r="P114" s="178"/>
      <c r="Q114" s="178"/>
      <c r="R114" s="178"/>
      <c r="S114" s="178"/>
      <c r="T114" s="178"/>
      <c r="U114" s="178"/>
      <c r="V114" s="178"/>
      <c r="W114" s="178"/>
      <c r="X114" s="178"/>
      <c r="Y114" s="178"/>
      <c r="Z114" s="178"/>
      <c r="AA114" s="178"/>
      <c r="AB114" s="178"/>
      <c r="AC114" s="178"/>
      <c r="AD114" s="178"/>
      <c r="AE114" s="178"/>
      <c r="AF114" s="178"/>
      <c r="AG114" s="178"/>
      <c r="AH114" s="178"/>
      <c r="AI114" s="178"/>
      <c r="AJ114" s="178"/>
      <c r="AK114" s="178"/>
      <c r="AL114" s="178"/>
    </row>
    <row r="115" spans="4:38" ht="12.75" customHeight="1">
      <c r="D115" s="178"/>
      <c r="E115" s="178"/>
      <c r="F115" s="178"/>
      <c r="G115" s="178"/>
      <c r="H115" s="178"/>
      <c r="I115" s="178"/>
      <c r="J115" s="178"/>
      <c r="K115" s="178"/>
      <c r="L115" s="178"/>
      <c r="M115" s="178"/>
      <c r="N115" s="178"/>
      <c r="O115" s="178"/>
      <c r="P115" s="178"/>
      <c r="Q115" s="178"/>
      <c r="R115" s="178"/>
      <c r="S115" s="178"/>
      <c r="T115" s="178"/>
      <c r="U115" s="178"/>
      <c r="V115" s="178"/>
      <c r="W115" s="178"/>
      <c r="X115" s="178"/>
      <c r="Y115" s="178"/>
      <c r="Z115" s="178"/>
      <c r="AA115" s="178"/>
      <c r="AB115" s="178"/>
      <c r="AC115" s="178"/>
      <c r="AD115" s="178"/>
      <c r="AE115" s="178"/>
      <c r="AF115" s="178"/>
      <c r="AG115" s="178"/>
      <c r="AH115" s="178"/>
      <c r="AI115" s="178"/>
      <c r="AJ115" s="178"/>
      <c r="AK115" s="178"/>
      <c r="AL115" s="178"/>
    </row>
    <row r="116" spans="4:38" ht="12.75" customHeight="1">
      <c r="D116" s="178"/>
      <c r="E116" s="178"/>
      <c r="F116" s="178"/>
      <c r="G116" s="178"/>
      <c r="H116" s="178"/>
      <c r="I116" s="178"/>
      <c r="J116" s="178"/>
      <c r="K116" s="178"/>
      <c r="L116" s="178"/>
      <c r="M116" s="178"/>
      <c r="N116" s="178"/>
      <c r="O116" s="178"/>
      <c r="P116" s="178"/>
      <c r="Q116" s="178"/>
      <c r="R116" s="178"/>
      <c r="S116" s="178"/>
      <c r="T116" s="178"/>
      <c r="U116" s="178"/>
      <c r="V116" s="178"/>
      <c r="W116" s="178"/>
      <c r="X116" s="178"/>
      <c r="Y116" s="178"/>
      <c r="Z116" s="178"/>
      <c r="AA116" s="178"/>
      <c r="AB116" s="178"/>
      <c r="AC116" s="178"/>
      <c r="AD116" s="178"/>
      <c r="AE116" s="178"/>
      <c r="AF116" s="178"/>
      <c r="AG116" s="178"/>
      <c r="AH116" s="178"/>
      <c r="AI116" s="178"/>
      <c r="AJ116" s="178"/>
      <c r="AK116" s="178"/>
      <c r="AL116" s="178"/>
    </row>
    <row r="117" spans="4:38" ht="12.75" customHeight="1">
      <c r="D117" s="178"/>
      <c r="E117" s="178"/>
      <c r="F117" s="178"/>
      <c r="G117" s="178"/>
      <c r="H117" s="178"/>
      <c r="I117" s="178"/>
      <c r="J117" s="178"/>
      <c r="K117" s="178"/>
      <c r="L117" s="178"/>
      <c r="M117" s="178"/>
      <c r="N117" s="178"/>
      <c r="O117" s="178"/>
      <c r="P117" s="178"/>
      <c r="Q117" s="178"/>
      <c r="R117" s="178"/>
      <c r="S117" s="178"/>
      <c r="T117" s="178"/>
      <c r="U117" s="178"/>
      <c r="V117" s="178"/>
      <c r="W117" s="178"/>
      <c r="X117" s="178"/>
      <c r="Y117" s="178"/>
      <c r="Z117" s="178"/>
      <c r="AA117" s="178"/>
      <c r="AB117" s="178"/>
      <c r="AC117" s="178"/>
      <c r="AD117" s="178"/>
      <c r="AE117" s="178"/>
      <c r="AF117" s="178"/>
      <c r="AG117" s="178"/>
      <c r="AH117" s="178"/>
      <c r="AI117" s="178"/>
      <c r="AJ117" s="178"/>
      <c r="AK117" s="178"/>
      <c r="AL117" s="178"/>
    </row>
    <row r="118" spans="4:38" ht="12.75" customHeight="1">
      <c r="D118" s="178"/>
      <c r="E118" s="178"/>
      <c r="F118" s="178"/>
      <c r="G118" s="178"/>
      <c r="H118" s="178"/>
      <c r="I118" s="178"/>
      <c r="J118" s="178"/>
      <c r="K118" s="178"/>
      <c r="L118" s="178"/>
      <c r="M118" s="178"/>
      <c r="N118" s="178"/>
      <c r="O118" s="178"/>
      <c r="P118" s="178"/>
      <c r="Q118" s="178"/>
      <c r="R118" s="178"/>
      <c r="S118" s="178"/>
      <c r="T118" s="178"/>
      <c r="U118" s="178"/>
      <c r="V118" s="178"/>
      <c r="W118" s="178"/>
      <c r="X118" s="178"/>
      <c r="Y118" s="178"/>
      <c r="Z118" s="178"/>
      <c r="AA118" s="178"/>
      <c r="AB118" s="178"/>
      <c r="AC118" s="178"/>
      <c r="AD118" s="178"/>
      <c r="AE118" s="178"/>
      <c r="AF118" s="178"/>
      <c r="AG118" s="178"/>
      <c r="AH118" s="178"/>
      <c r="AI118" s="178"/>
      <c r="AJ118" s="178"/>
      <c r="AK118" s="178"/>
      <c r="AL118" s="178"/>
    </row>
    <row r="119" spans="4:38" ht="12.75" customHeight="1">
      <c r="D119" s="178"/>
      <c r="E119" s="178"/>
      <c r="F119" s="178"/>
      <c r="G119" s="178"/>
      <c r="H119" s="178"/>
      <c r="I119" s="178"/>
      <c r="J119" s="178"/>
      <c r="K119" s="178"/>
      <c r="L119" s="178"/>
      <c r="M119" s="178"/>
      <c r="N119" s="178"/>
      <c r="O119" s="178"/>
      <c r="P119" s="178"/>
      <c r="Q119" s="178"/>
      <c r="R119" s="178"/>
      <c r="S119" s="178"/>
      <c r="T119" s="178"/>
      <c r="U119" s="178"/>
      <c r="V119" s="178"/>
      <c r="W119" s="178"/>
      <c r="X119" s="178"/>
      <c r="Y119" s="178"/>
      <c r="Z119" s="178"/>
      <c r="AA119" s="178"/>
      <c r="AB119" s="178"/>
      <c r="AC119" s="178"/>
      <c r="AD119" s="178"/>
      <c r="AE119" s="178"/>
      <c r="AF119" s="178"/>
      <c r="AG119" s="178"/>
      <c r="AH119" s="178"/>
      <c r="AI119" s="178"/>
      <c r="AJ119" s="178"/>
      <c r="AK119" s="178"/>
      <c r="AL119" s="178"/>
    </row>
    <row r="120" spans="4:38" ht="12.75" customHeight="1">
      <c r="D120" s="178"/>
      <c r="E120" s="178"/>
      <c r="F120" s="178"/>
      <c r="G120" s="178"/>
      <c r="H120" s="178"/>
      <c r="I120" s="178"/>
      <c r="J120" s="178"/>
      <c r="K120" s="178"/>
      <c r="L120" s="178"/>
      <c r="M120" s="178"/>
      <c r="N120" s="178"/>
      <c r="O120" s="178"/>
      <c r="P120" s="178"/>
      <c r="Q120" s="178"/>
      <c r="R120" s="178"/>
      <c r="S120" s="178"/>
      <c r="T120" s="178"/>
      <c r="U120" s="178"/>
      <c r="V120" s="178"/>
      <c r="W120" s="178"/>
      <c r="X120" s="178"/>
      <c r="Y120" s="178"/>
      <c r="Z120" s="178"/>
      <c r="AA120" s="178"/>
      <c r="AB120" s="178"/>
      <c r="AC120" s="178"/>
      <c r="AD120" s="178"/>
      <c r="AE120" s="178"/>
      <c r="AF120" s="178"/>
      <c r="AG120" s="178"/>
      <c r="AH120" s="178"/>
      <c r="AI120" s="178"/>
      <c r="AJ120" s="178"/>
      <c r="AK120" s="178"/>
      <c r="AL120" s="178"/>
    </row>
    <row r="121" spans="4:38" ht="12.75" customHeight="1">
      <c r="D121" s="178"/>
      <c r="E121" s="178"/>
      <c r="F121" s="178"/>
      <c r="G121" s="178"/>
      <c r="H121" s="178"/>
      <c r="I121" s="178"/>
      <c r="J121" s="178"/>
      <c r="K121" s="178"/>
      <c r="L121" s="178"/>
      <c r="M121" s="178"/>
      <c r="N121" s="178"/>
      <c r="O121" s="178"/>
      <c r="P121" s="178"/>
      <c r="Q121" s="178"/>
      <c r="R121" s="178"/>
      <c r="S121" s="178"/>
      <c r="T121" s="178"/>
      <c r="U121" s="178"/>
      <c r="V121" s="178"/>
      <c r="W121" s="178"/>
      <c r="X121" s="178"/>
      <c r="Y121" s="178"/>
      <c r="Z121" s="178"/>
      <c r="AA121" s="178"/>
      <c r="AB121" s="178"/>
      <c r="AC121" s="178"/>
      <c r="AD121" s="178"/>
      <c r="AE121" s="178"/>
      <c r="AF121" s="178"/>
      <c r="AG121" s="178"/>
      <c r="AH121" s="178"/>
      <c r="AI121" s="178"/>
      <c r="AJ121" s="178"/>
      <c r="AK121" s="178"/>
      <c r="AL121" s="178"/>
    </row>
    <row r="122" spans="4:38" ht="12.75" customHeight="1">
      <c r="D122" s="178"/>
      <c r="E122" s="178"/>
      <c r="F122" s="178"/>
      <c r="G122" s="178"/>
      <c r="H122" s="178"/>
      <c r="I122" s="178"/>
      <c r="J122" s="178"/>
      <c r="K122" s="178"/>
      <c r="L122" s="178"/>
      <c r="M122" s="178"/>
      <c r="N122" s="178"/>
      <c r="O122" s="178"/>
      <c r="P122" s="178"/>
      <c r="Q122" s="178"/>
      <c r="R122" s="178"/>
      <c r="S122" s="178"/>
      <c r="T122" s="178"/>
      <c r="U122" s="178"/>
      <c r="V122" s="178"/>
      <c r="W122" s="178"/>
      <c r="X122" s="178"/>
      <c r="Y122" s="178"/>
      <c r="Z122" s="178"/>
      <c r="AA122" s="178"/>
      <c r="AB122" s="178"/>
      <c r="AC122" s="178"/>
      <c r="AD122" s="178"/>
      <c r="AE122" s="178"/>
      <c r="AF122" s="178"/>
      <c r="AG122" s="178"/>
      <c r="AH122" s="178"/>
      <c r="AI122" s="178"/>
      <c r="AJ122" s="178"/>
      <c r="AK122" s="178"/>
      <c r="AL122" s="178"/>
    </row>
    <row r="123" spans="4:38" ht="12.75" customHeight="1">
      <c r="D123" s="178"/>
      <c r="E123" s="178"/>
      <c r="F123" s="178"/>
      <c r="G123" s="178"/>
      <c r="H123" s="178"/>
      <c r="I123" s="178"/>
      <c r="J123" s="178"/>
      <c r="K123" s="178"/>
      <c r="L123" s="178"/>
      <c r="M123" s="178"/>
      <c r="N123" s="178"/>
      <c r="O123" s="178"/>
      <c r="P123" s="178"/>
      <c r="Q123" s="178"/>
      <c r="R123" s="178"/>
      <c r="S123" s="178"/>
      <c r="T123" s="178"/>
      <c r="U123" s="178"/>
      <c r="V123" s="178"/>
      <c r="W123" s="178"/>
      <c r="X123" s="178"/>
      <c r="Y123" s="178"/>
      <c r="Z123" s="178"/>
      <c r="AA123" s="178"/>
      <c r="AB123" s="178"/>
      <c r="AC123" s="178"/>
      <c r="AD123" s="178"/>
      <c r="AE123" s="178"/>
      <c r="AF123" s="178"/>
      <c r="AG123" s="178"/>
      <c r="AH123" s="178"/>
      <c r="AI123" s="178"/>
      <c r="AJ123" s="178"/>
      <c r="AK123" s="178"/>
      <c r="AL123" s="178"/>
    </row>
    <row r="124" spans="4:38" ht="12.75" customHeight="1">
      <c r="D124" s="178"/>
      <c r="E124" s="178"/>
      <c r="F124" s="178"/>
      <c r="G124" s="178"/>
      <c r="H124" s="178"/>
      <c r="I124" s="178"/>
      <c r="J124" s="178"/>
      <c r="K124" s="178"/>
      <c r="L124" s="178"/>
      <c r="M124" s="178"/>
      <c r="N124" s="178"/>
      <c r="O124" s="178"/>
      <c r="P124" s="178"/>
      <c r="Q124" s="178"/>
      <c r="R124" s="178"/>
      <c r="S124" s="178"/>
      <c r="T124" s="178"/>
      <c r="U124" s="178"/>
      <c r="V124" s="178"/>
      <c r="W124" s="178"/>
      <c r="X124" s="178"/>
      <c r="Y124" s="178"/>
      <c r="Z124" s="178"/>
      <c r="AA124" s="178"/>
      <c r="AB124" s="178"/>
      <c r="AC124" s="178"/>
      <c r="AD124" s="178"/>
      <c r="AE124" s="178"/>
      <c r="AF124" s="178"/>
      <c r="AG124" s="178"/>
      <c r="AH124" s="178"/>
      <c r="AI124" s="178"/>
      <c r="AJ124" s="178"/>
      <c r="AK124" s="178"/>
      <c r="AL124" s="178"/>
    </row>
    <row r="125" spans="4:38" ht="12.75" customHeight="1">
      <c r="D125" s="178"/>
      <c r="E125" s="178"/>
      <c r="F125" s="178"/>
      <c r="G125" s="178"/>
      <c r="H125" s="178"/>
      <c r="I125" s="178"/>
      <c r="J125" s="178"/>
      <c r="K125" s="178"/>
      <c r="L125" s="178"/>
      <c r="M125" s="178"/>
      <c r="N125" s="178"/>
      <c r="O125" s="178"/>
      <c r="P125" s="178"/>
      <c r="Q125" s="178"/>
      <c r="R125" s="178"/>
      <c r="S125" s="178"/>
      <c r="T125" s="178"/>
      <c r="U125" s="178"/>
      <c r="V125" s="178"/>
      <c r="W125" s="178"/>
      <c r="X125" s="178"/>
      <c r="Y125" s="178"/>
      <c r="Z125" s="178"/>
      <c r="AA125" s="178"/>
      <c r="AB125" s="178"/>
      <c r="AC125" s="178"/>
      <c r="AD125" s="178"/>
      <c r="AE125" s="178"/>
      <c r="AF125" s="178"/>
      <c r="AG125" s="178"/>
      <c r="AH125" s="178"/>
      <c r="AI125" s="178"/>
      <c r="AJ125" s="178"/>
      <c r="AK125" s="178"/>
      <c r="AL125" s="178"/>
    </row>
    <row r="126" spans="4:38" ht="12.75" customHeight="1">
      <c r="D126" s="178"/>
      <c r="E126" s="178"/>
      <c r="F126" s="178"/>
      <c r="G126" s="178"/>
      <c r="H126" s="178"/>
      <c r="I126" s="178"/>
      <c r="J126" s="178"/>
      <c r="K126" s="178"/>
      <c r="L126" s="178"/>
      <c r="M126" s="178"/>
      <c r="N126" s="178"/>
      <c r="O126" s="178"/>
      <c r="P126" s="178"/>
      <c r="Q126" s="178"/>
      <c r="R126" s="178"/>
      <c r="S126" s="178"/>
      <c r="T126" s="178"/>
      <c r="U126" s="178"/>
      <c r="V126" s="178"/>
      <c r="W126" s="178"/>
      <c r="X126" s="178"/>
      <c r="Y126" s="178"/>
      <c r="Z126" s="178"/>
      <c r="AA126" s="178"/>
      <c r="AB126" s="178"/>
      <c r="AC126" s="178"/>
      <c r="AD126" s="178"/>
      <c r="AE126" s="178"/>
      <c r="AF126" s="178"/>
      <c r="AG126" s="178"/>
      <c r="AH126" s="178"/>
      <c r="AI126" s="178"/>
      <c r="AJ126" s="178"/>
      <c r="AK126" s="178"/>
      <c r="AL126" s="178"/>
    </row>
    <row r="127" spans="4:38" ht="12.75" customHeight="1">
      <c r="D127" s="178"/>
      <c r="E127" s="178"/>
      <c r="F127" s="178"/>
      <c r="G127" s="178"/>
      <c r="H127" s="178"/>
      <c r="I127" s="178"/>
      <c r="J127" s="178"/>
      <c r="K127" s="178"/>
      <c r="L127" s="178"/>
      <c r="M127" s="178"/>
      <c r="N127" s="178"/>
      <c r="O127" s="178"/>
      <c r="P127" s="178"/>
      <c r="Q127" s="178"/>
      <c r="R127" s="178"/>
      <c r="S127" s="178"/>
      <c r="T127" s="178"/>
      <c r="U127" s="178"/>
      <c r="V127" s="178"/>
      <c r="W127" s="178"/>
      <c r="X127" s="178"/>
      <c r="Y127" s="178"/>
      <c r="Z127" s="178"/>
      <c r="AA127" s="178"/>
      <c r="AB127" s="178"/>
      <c r="AC127" s="178"/>
      <c r="AD127" s="178"/>
      <c r="AE127" s="178"/>
      <c r="AF127" s="178"/>
      <c r="AG127" s="178"/>
      <c r="AH127" s="178"/>
      <c r="AI127" s="178"/>
      <c r="AJ127" s="178"/>
      <c r="AK127" s="178"/>
      <c r="AL127" s="178"/>
    </row>
    <row r="128" spans="4:38" ht="12.75" customHeight="1">
      <c r="D128" s="178"/>
      <c r="E128" s="178"/>
      <c r="F128" s="178"/>
      <c r="G128" s="178"/>
      <c r="H128" s="178"/>
      <c r="I128" s="178"/>
      <c r="J128" s="178"/>
      <c r="K128" s="178"/>
      <c r="L128" s="178"/>
      <c r="M128" s="178"/>
      <c r="N128" s="178"/>
      <c r="O128" s="178"/>
      <c r="P128" s="178"/>
      <c r="Q128" s="178"/>
      <c r="R128" s="178"/>
      <c r="S128" s="178"/>
      <c r="T128" s="178"/>
      <c r="U128" s="178"/>
      <c r="V128" s="178"/>
      <c r="W128" s="178"/>
      <c r="X128" s="178"/>
      <c r="Y128" s="178"/>
      <c r="Z128" s="178"/>
      <c r="AA128" s="178"/>
      <c r="AB128" s="178"/>
      <c r="AC128" s="178"/>
      <c r="AD128" s="178"/>
      <c r="AE128" s="178"/>
      <c r="AF128" s="178"/>
      <c r="AG128" s="178"/>
      <c r="AH128" s="178"/>
      <c r="AI128" s="178"/>
      <c r="AJ128" s="178"/>
      <c r="AK128" s="178"/>
      <c r="AL128" s="178"/>
    </row>
    <row r="129" spans="4:38" ht="12.75" customHeight="1">
      <c r="D129" s="178"/>
      <c r="E129" s="178"/>
      <c r="F129" s="178"/>
      <c r="G129" s="178"/>
      <c r="H129" s="178"/>
      <c r="I129" s="178"/>
      <c r="J129" s="178"/>
      <c r="K129" s="178"/>
      <c r="L129" s="178"/>
      <c r="M129" s="178"/>
      <c r="N129" s="178"/>
      <c r="O129" s="178"/>
      <c r="P129" s="178"/>
      <c r="Q129" s="178"/>
      <c r="R129" s="178"/>
      <c r="S129" s="178"/>
      <c r="T129" s="178"/>
      <c r="U129" s="178"/>
      <c r="V129" s="178"/>
      <c r="W129" s="178"/>
      <c r="X129" s="178"/>
      <c r="Y129" s="178"/>
      <c r="Z129" s="178"/>
      <c r="AA129" s="178"/>
      <c r="AB129" s="178"/>
      <c r="AC129" s="178"/>
      <c r="AD129" s="178"/>
      <c r="AE129" s="178"/>
      <c r="AF129" s="178"/>
      <c r="AG129" s="178"/>
      <c r="AH129" s="178"/>
      <c r="AI129" s="178"/>
      <c r="AJ129" s="178"/>
      <c r="AK129" s="178"/>
      <c r="AL129" s="178"/>
    </row>
    <row r="130" spans="4:38" ht="12.75" customHeight="1">
      <c r="D130" s="178"/>
      <c r="E130" s="178"/>
      <c r="F130" s="178"/>
      <c r="G130" s="178"/>
      <c r="H130" s="178"/>
      <c r="I130" s="178"/>
      <c r="J130" s="178"/>
      <c r="K130" s="178"/>
      <c r="L130" s="178"/>
      <c r="M130" s="178"/>
      <c r="N130" s="178"/>
      <c r="O130" s="178"/>
      <c r="P130" s="178"/>
      <c r="Q130" s="178"/>
      <c r="R130" s="178"/>
      <c r="S130" s="178"/>
      <c r="T130" s="178"/>
      <c r="U130" s="178"/>
      <c r="V130" s="178"/>
      <c r="W130" s="178"/>
      <c r="X130" s="178"/>
      <c r="Y130" s="178"/>
      <c r="Z130" s="178"/>
      <c r="AA130" s="178"/>
      <c r="AB130" s="178"/>
      <c r="AC130" s="178"/>
      <c r="AD130" s="178"/>
      <c r="AE130" s="178"/>
      <c r="AF130" s="178"/>
      <c r="AG130" s="178"/>
      <c r="AH130" s="178"/>
      <c r="AI130" s="178"/>
      <c r="AJ130" s="178"/>
      <c r="AK130" s="178"/>
      <c r="AL130" s="178"/>
    </row>
    <row r="131" spans="4:38" ht="12.75" customHeight="1">
      <c r="D131" s="178"/>
      <c r="E131" s="178"/>
      <c r="F131" s="178"/>
      <c r="G131" s="178"/>
      <c r="H131" s="178"/>
      <c r="I131" s="178"/>
      <c r="J131" s="178"/>
      <c r="K131" s="178"/>
      <c r="L131" s="178"/>
      <c r="M131" s="178"/>
      <c r="N131" s="178"/>
      <c r="O131" s="178"/>
      <c r="P131" s="178"/>
      <c r="Q131" s="178"/>
      <c r="R131" s="178"/>
      <c r="S131" s="178"/>
      <c r="T131" s="178"/>
      <c r="U131" s="178"/>
      <c r="V131" s="178"/>
      <c r="W131" s="178"/>
      <c r="X131" s="178"/>
      <c r="Y131" s="178"/>
      <c r="Z131" s="178"/>
      <c r="AA131" s="178"/>
      <c r="AB131" s="178"/>
      <c r="AC131" s="178"/>
      <c r="AD131" s="178"/>
      <c r="AE131" s="178"/>
      <c r="AF131" s="178"/>
      <c r="AG131" s="178"/>
      <c r="AH131" s="178"/>
      <c r="AI131" s="178"/>
      <c r="AJ131" s="178"/>
      <c r="AK131" s="178"/>
      <c r="AL131" s="178"/>
    </row>
    <row r="132" spans="4:38" ht="12.75" customHeight="1">
      <c r="D132" s="178"/>
      <c r="E132" s="178"/>
      <c r="F132" s="178"/>
      <c r="G132" s="178"/>
      <c r="H132" s="178"/>
      <c r="I132" s="178"/>
      <c r="J132" s="178"/>
      <c r="K132" s="178"/>
      <c r="L132" s="178"/>
      <c r="M132" s="178"/>
      <c r="N132" s="178"/>
      <c r="O132" s="178"/>
      <c r="P132" s="178"/>
      <c r="Q132" s="178"/>
      <c r="R132" s="178"/>
      <c r="S132" s="178"/>
      <c r="T132" s="178"/>
      <c r="U132" s="178"/>
      <c r="V132" s="178"/>
      <c r="W132" s="178"/>
      <c r="X132" s="178"/>
      <c r="Y132" s="178"/>
      <c r="Z132" s="178"/>
      <c r="AA132" s="178"/>
      <c r="AB132" s="178"/>
      <c r="AC132" s="178"/>
      <c r="AD132" s="178"/>
      <c r="AE132" s="178"/>
      <c r="AF132" s="178"/>
      <c r="AG132" s="178"/>
      <c r="AH132" s="178"/>
      <c r="AI132" s="178"/>
      <c r="AJ132" s="178"/>
      <c r="AK132" s="178"/>
      <c r="AL132" s="178"/>
    </row>
    <row r="133" spans="4:38" ht="12.75" customHeight="1">
      <c r="D133" s="178"/>
      <c r="E133" s="178"/>
      <c r="F133" s="178"/>
      <c r="G133" s="178"/>
      <c r="H133" s="178"/>
      <c r="I133" s="178"/>
      <c r="J133" s="178"/>
      <c r="K133" s="178"/>
      <c r="L133" s="178"/>
      <c r="M133" s="178"/>
      <c r="N133" s="178"/>
      <c r="O133" s="178"/>
      <c r="P133" s="178"/>
      <c r="Q133" s="178"/>
      <c r="R133" s="178"/>
      <c r="S133" s="178"/>
      <c r="T133" s="178"/>
      <c r="U133" s="178"/>
      <c r="V133" s="178"/>
      <c r="W133" s="178"/>
      <c r="X133" s="178"/>
      <c r="Y133" s="178"/>
      <c r="Z133" s="178"/>
      <c r="AA133" s="178"/>
      <c r="AB133" s="178"/>
      <c r="AC133" s="178"/>
      <c r="AD133" s="178"/>
      <c r="AE133" s="178"/>
      <c r="AF133" s="178"/>
      <c r="AG133" s="178"/>
      <c r="AH133" s="178"/>
      <c r="AI133" s="178"/>
      <c r="AJ133" s="178"/>
      <c r="AK133" s="178"/>
      <c r="AL133" s="178"/>
    </row>
    <row r="134" spans="4:38" ht="12.75" customHeight="1">
      <c r="D134" s="178"/>
      <c r="E134" s="178"/>
      <c r="F134" s="178"/>
      <c r="G134" s="178"/>
      <c r="H134" s="178"/>
      <c r="I134" s="178"/>
      <c r="J134" s="178"/>
      <c r="K134" s="178"/>
      <c r="L134" s="178"/>
      <c r="M134" s="178"/>
      <c r="N134" s="178"/>
      <c r="O134" s="178"/>
      <c r="P134" s="178"/>
      <c r="Q134" s="178"/>
      <c r="R134" s="178"/>
      <c r="S134" s="178"/>
      <c r="T134" s="178"/>
      <c r="U134" s="178"/>
      <c r="V134" s="178"/>
      <c r="W134" s="178"/>
      <c r="X134" s="178"/>
      <c r="Y134" s="178"/>
      <c r="Z134" s="178"/>
      <c r="AA134" s="178"/>
      <c r="AB134" s="178"/>
      <c r="AC134" s="178"/>
      <c r="AD134" s="178"/>
      <c r="AE134" s="178"/>
      <c r="AF134" s="178"/>
      <c r="AG134" s="178"/>
      <c r="AH134" s="178"/>
      <c r="AI134" s="178"/>
      <c r="AJ134" s="178"/>
      <c r="AK134" s="178"/>
      <c r="AL134" s="178"/>
    </row>
    <row r="135" spans="4:38" ht="12.75" customHeight="1">
      <c r="D135" s="178"/>
      <c r="E135" s="178"/>
      <c r="F135" s="178"/>
      <c r="G135" s="178"/>
      <c r="H135" s="178"/>
      <c r="I135" s="178"/>
      <c r="J135" s="178"/>
      <c r="K135" s="178"/>
      <c r="L135" s="178"/>
      <c r="M135" s="178"/>
      <c r="N135" s="178"/>
      <c r="O135" s="178"/>
      <c r="P135" s="178"/>
      <c r="Q135" s="178"/>
      <c r="R135" s="178"/>
      <c r="S135" s="178"/>
      <c r="T135" s="178"/>
      <c r="U135" s="178"/>
      <c r="V135" s="178"/>
      <c r="W135" s="178"/>
      <c r="X135" s="178"/>
      <c r="Y135" s="178"/>
      <c r="Z135" s="178"/>
      <c r="AA135" s="178"/>
      <c r="AB135" s="178"/>
      <c r="AC135" s="178"/>
      <c r="AD135" s="178"/>
      <c r="AE135" s="178"/>
      <c r="AF135" s="178"/>
      <c r="AG135" s="178"/>
      <c r="AH135" s="178"/>
      <c r="AI135" s="178"/>
      <c r="AJ135" s="178"/>
      <c r="AK135" s="178"/>
      <c r="AL135" s="178"/>
    </row>
    <row r="136" spans="4:38" ht="12.75" customHeight="1">
      <c r="D136" s="178"/>
      <c r="E136" s="178"/>
      <c r="F136" s="178"/>
      <c r="G136" s="178"/>
      <c r="H136" s="178"/>
      <c r="I136" s="178"/>
      <c r="J136" s="178"/>
      <c r="K136" s="178"/>
      <c r="L136" s="178"/>
      <c r="M136" s="178"/>
      <c r="N136" s="178"/>
      <c r="O136" s="178"/>
      <c r="P136" s="178"/>
      <c r="Q136" s="178"/>
      <c r="R136" s="178"/>
      <c r="S136" s="178"/>
      <c r="T136" s="178"/>
      <c r="U136" s="178"/>
      <c r="V136" s="178"/>
      <c r="W136" s="178"/>
      <c r="X136" s="178"/>
      <c r="Y136" s="178"/>
      <c r="Z136" s="178"/>
      <c r="AA136" s="178"/>
      <c r="AB136" s="178"/>
      <c r="AC136" s="178"/>
      <c r="AD136" s="178"/>
      <c r="AE136" s="178"/>
      <c r="AF136" s="178"/>
      <c r="AG136" s="178"/>
      <c r="AH136" s="178"/>
      <c r="AI136" s="178"/>
      <c r="AJ136" s="178"/>
      <c r="AK136" s="178"/>
      <c r="AL136" s="178"/>
    </row>
    <row r="137" spans="4:38" ht="12.75" customHeight="1">
      <c r="D137" s="178"/>
      <c r="E137" s="178"/>
      <c r="F137" s="178"/>
      <c r="G137" s="178"/>
      <c r="H137" s="178"/>
      <c r="I137" s="178"/>
      <c r="J137" s="178"/>
      <c r="K137" s="178"/>
      <c r="L137" s="178"/>
      <c r="M137" s="178"/>
      <c r="N137" s="178"/>
      <c r="O137" s="178"/>
      <c r="P137" s="178"/>
      <c r="Q137" s="178"/>
      <c r="R137" s="178"/>
      <c r="S137" s="178"/>
      <c r="T137" s="178"/>
      <c r="U137" s="178"/>
      <c r="V137" s="178"/>
      <c r="W137" s="178"/>
      <c r="X137" s="178"/>
      <c r="Y137" s="178"/>
      <c r="Z137" s="178"/>
      <c r="AA137" s="178"/>
      <c r="AB137" s="178"/>
      <c r="AC137" s="178"/>
      <c r="AD137" s="178"/>
      <c r="AE137" s="178"/>
      <c r="AF137" s="178"/>
      <c r="AG137" s="178"/>
      <c r="AH137" s="178"/>
      <c r="AI137" s="178"/>
      <c r="AJ137" s="178"/>
      <c r="AK137" s="178"/>
      <c r="AL137" s="178"/>
    </row>
    <row r="138" spans="4:38" ht="12.75" customHeight="1">
      <c r="D138" s="178"/>
      <c r="E138" s="178"/>
      <c r="F138" s="178"/>
      <c r="G138" s="178"/>
      <c r="H138" s="178"/>
      <c r="I138" s="178"/>
      <c r="J138" s="178"/>
      <c r="K138" s="178"/>
      <c r="L138" s="178"/>
      <c r="M138" s="178"/>
      <c r="N138" s="178"/>
      <c r="O138" s="178"/>
      <c r="P138" s="178"/>
      <c r="Q138" s="178"/>
      <c r="R138" s="178"/>
      <c r="S138" s="178"/>
      <c r="T138" s="178"/>
      <c r="U138" s="178"/>
      <c r="V138" s="178"/>
      <c r="W138" s="178"/>
      <c r="X138" s="178"/>
      <c r="Y138" s="178"/>
      <c r="Z138" s="178"/>
      <c r="AA138" s="178"/>
      <c r="AB138" s="178"/>
      <c r="AC138" s="178"/>
      <c r="AD138" s="178"/>
      <c r="AE138" s="178"/>
      <c r="AF138" s="178"/>
      <c r="AG138" s="178"/>
      <c r="AH138" s="178"/>
      <c r="AI138" s="178"/>
      <c r="AJ138" s="178"/>
      <c r="AK138" s="178"/>
      <c r="AL138" s="178"/>
    </row>
    <row r="139" spans="4:38" ht="12.75" customHeight="1">
      <c r="D139" s="178"/>
      <c r="E139" s="178"/>
      <c r="F139" s="178"/>
      <c r="G139" s="178"/>
      <c r="H139" s="178"/>
      <c r="I139" s="178"/>
      <c r="J139" s="178"/>
      <c r="K139" s="178"/>
      <c r="L139" s="178"/>
      <c r="M139" s="178"/>
      <c r="N139" s="178"/>
      <c r="O139" s="178"/>
      <c r="P139" s="178"/>
      <c r="Q139" s="178"/>
      <c r="R139" s="178"/>
      <c r="S139" s="178"/>
      <c r="T139" s="178"/>
      <c r="U139" s="178"/>
      <c r="V139" s="178"/>
      <c r="W139" s="178"/>
      <c r="X139" s="178"/>
      <c r="Y139" s="178"/>
      <c r="Z139" s="178"/>
      <c r="AA139" s="178"/>
      <c r="AB139" s="178"/>
      <c r="AC139" s="178"/>
      <c r="AD139" s="178"/>
      <c r="AE139" s="178"/>
      <c r="AF139" s="178"/>
      <c r="AG139" s="178"/>
      <c r="AH139" s="178"/>
      <c r="AI139" s="178"/>
      <c r="AJ139" s="178"/>
      <c r="AK139" s="178"/>
      <c r="AL139" s="178"/>
    </row>
    <row r="140" spans="4:38" ht="12.75" customHeight="1">
      <c r="D140" s="178"/>
      <c r="E140" s="178"/>
      <c r="F140" s="178"/>
      <c r="G140" s="178"/>
      <c r="H140" s="178"/>
      <c r="I140" s="178"/>
      <c r="J140" s="178"/>
      <c r="K140" s="178"/>
      <c r="L140" s="178"/>
      <c r="M140" s="178"/>
      <c r="N140" s="178"/>
      <c r="O140" s="178"/>
      <c r="P140" s="178"/>
      <c r="Q140" s="178"/>
      <c r="R140" s="178"/>
      <c r="S140" s="178"/>
      <c r="T140" s="178"/>
      <c r="U140" s="178"/>
      <c r="V140" s="178"/>
      <c r="W140" s="178"/>
      <c r="X140" s="178"/>
      <c r="Y140" s="178"/>
      <c r="Z140" s="178"/>
      <c r="AA140" s="178"/>
      <c r="AB140" s="178"/>
      <c r="AC140" s="178"/>
      <c r="AD140" s="178"/>
      <c r="AE140" s="178"/>
      <c r="AF140" s="178"/>
      <c r="AG140" s="178"/>
      <c r="AH140" s="178"/>
      <c r="AI140" s="178"/>
      <c r="AJ140" s="178"/>
      <c r="AK140" s="178"/>
      <c r="AL140" s="178"/>
    </row>
    <row r="141" spans="4:38" ht="12.75" customHeight="1">
      <c r="D141" s="178"/>
      <c r="E141" s="178"/>
      <c r="F141" s="178"/>
      <c r="G141" s="178"/>
      <c r="H141" s="178"/>
      <c r="I141" s="178"/>
      <c r="J141" s="178"/>
      <c r="K141" s="178"/>
      <c r="L141" s="178"/>
      <c r="M141" s="178"/>
      <c r="N141" s="178"/>
      <c r="O141" s="178"/>
      <c r="P141" s="178"/>
      <c r="Q141" s="178"/>
      <c r="R141" s="178"/>
      <c r="S141" s="178"/>
      <c r="T141" s="178"/>
      <c r="U141" s="178"/>
      <c r="V141" s="178"/>
      <c r="W141" s="178"/>
      <c r="X141" s="178"/>
      <c r="Y141" s="178"/>
      <c r="Z141" s="178"/>
      <c r="AA141" s="178"/>
      <c r="AB141" s="178"/>
      <c r="AC141" s="178"/>
      <c r="AD141" s="178"/>
      <c r="AE141" s="178"/>
      <c r="AF141" s="178"/>
      <c r="AG141" s="178"/>
      <c r="AH141" s="178"/>
      <c r="AI141" s="178"/>
      <c r="AJ141" s="178"/>
      <c r="AK141" s="178"/>
      <c r="AL141" s="178"/>
    </row>
    <row r="142" spans="4:38" ht="12.75" customHeight="1">
      <c r="D142" s="178"/>
      <c r="E142" s="178"/>
      <c r="F142" s="178"/>
      <c r="G142" s="178"/>
      <c r="H142" s="178"/>
      <c r="I142" s="178"/>
      <c r="J142" s="178"/>
      <c r="K142" s="178"/>
      <c r="L142" s="178"/>
      <c r="M142" s="178"/>
      <c r="N142" s="178"/>
      <c r="O142" s="178"/>
      <c r="P142" s="178"/>
      <c r="Q142" s="178"/>
      <c r="R142" s="178"/>
      <c r="S142" s="178"/>
      <c r="T142" s="178"/>
      <c r="U142" s="178"/>
      <c r="V142" s="178"/>
      <c r="W142" s="178"/>
      <c r="X142" s="178"/>
      <c r="Y142" s="178"/>
      <c r="Z142" s="178"/>
      <c r="AA142" s="178"/>
      <c r="AB142" s="178"/>
      <c r="AC142" s="178"/>
      <c r="AD142" s="178"/>
      <c r="AE142" s="178"/>
      <c r="AF142" s="178"/>
      <c r="AG142" s="178"/>
      <c r="AH142" s="178"/>
      <c r="AI142" s="178"/>
      <c r="AJ142" s="178"/>
      <c r="AK142" s="178"/>
      <c r="AL142" s="178"/>
    </row>
    <row r="143" spans="4:38" ht="12.75" customHeight="1">
      <c r="D143" s="178"/>
      <c r="E143" s="178"/>
      <c r="F143" s="178"/>
      <c r="G143" s="178"/>
      <c r="H143" s="178"/>
      <c r="I143" s="178"/>
      <c r="J143" s="178"/>
      <c r="K143" s="178"/>
      <c r="L143" s="178"/>
      <c r="M143" s="178"/>
      <c r="N143" s="178"/>
      <c r="O143" s="178"/>
      <c r="P143" s="178"/>
      <c r="Q143" s="178"/>
      <c r="R143" s="178"/>
      <c r="S143" s="178"/>
      <c r="T143" s="178"/>
      <c r="U143" s="178"/>
      <c r="V143" s="178"/>
      <c r="W143" s="178"/>
      <c r="X143" s="178"/>
      <c r="Y143" s="178"/>
      <c r="Z143" s="178"/>
      <c r="AA143" s="178"/>
      <c r="AB143" s="178"/>
      <c r="AC143" s="178"/>
      <c r="AD143" s="178"/>
      <c r="AE143" s="178"/>
      <c r="AF143" s="178"/>
      <c r="AG143" s="178"/>
      <c r="AH143" s="178"/>
      <c r="AI143" s="178"/>
      <c r="AJ143" s="178"/>
      <c r="AK143" s="178"/>
      <c r="AL143" s="178"/>
    </row>
    <row r="144" spans="4:38" ht="12.75" customHeight="1">
      <c r="D144" s="178"/>
      <c r="E144" s="178"/>
      <c r="F144" s="178"/>
      <c r="G144" s="178"/>
      <c r="H144" s="178"/>
      <c r="I144" s="178"/>
      <c r="J144" s="178"/>
      <c r="K144" s="178"/>
      <c r="L144" s="178"/>
      <c r="M144" s="178"/>
      <c r="N144" s="178"/>
      <c r="O144" s="178"/>
      <c r="P144" s="178"/>
      <c r="Q144" s="178"/>
      <c r="R144" s="178"/>
      <c r="S144" s="178"/>
      <c r="T144" s="178"/>
      <c r="U144" s="178"/>
      <c r="V144" s="178"/>
      <c r="W144" s="178"/>
      <c r="X144" s="178"/>
      <c r="Y144" s="178"/>
      <c r="Z144" s="178"/>
      <c r="AA144" s="178"/>
      <c r="AB144" s="178"/>
      <c r="AC144" s="178"/>
      <c r="AD144" s="178"/>
      <c r="AE144" s="178"/>
      <c r="AF144" s="178"/>
      <c r="AG144" s="178"/>
      <c r="AH144" s="178"/>
      <c r="AI144" s="178"/>
      <c r="AJ144" s="178"/>
      <c r="AK144" s="178"/>
      <c r="AL144" s="178"/>
    </row>
    <row r="145" spans="4:38" ht="12.75" customHeight="1">
      <c r="D145" s="178"/>
      <c r="E145" s="178"/>
      <c r="F145" s="178"/>
      <c r="G145" s="178"/>
      <c r="H145" s="178"/>
      <c r="I145" s="178"/>
      <c r="J145" s="178"/>
      <c r="K145" s="178"/>
      <c r="L145" s="178"/>
      <c r="M145" s="178"/>
      <c r="N145" s="178"/>
      <c r="O145" s="178"/>
      <c r="P145" s="178"/>
      <c r="Q145" s="178"/>
      <c r="R145" s="178"/>
      <c r="S145" s="178"/>
      <c r="T145" s="178"/>
      <c r="U145" s="178"/>
      <c r="V145" s="178"/>
      <c r="W145" s="178"/>
      <c r="X145" s="178"/>
      <c r="Y145" s="178"/>
      <c r="Z145" s="178"/>
      <c r="AA145" s="178"/>
      <c r="AB145" s="178"/>
      <c r="AC145" s="178"/>
      <c r="AD145" s="178"/>
      <c r="AE145" s="178"/>
      <c r="AF145" s="178"/>
      <c r="AG145" s="178"/>
      <c r="AH145" s="178"/>
      <c r="AI145" s="178"/>
      <c r="AJ145" s="178"/>
      <c r="AK145" s="178"/>
      <c r="AL145" s="178"/>
    </row>
    <row r="146" spans="4:38" ht="12.75" customHeight="1">
      <c r="D146" s="178"/>
      <c r="E146" s="178"/>
      <c r="F146" s="178"/>
      <c r="G146" s="178"/>
      <c r="H146" s="178"/>
      <c r="I146" s="178"/>
      <c r="J146" s="178"/>
      <c r="K146" s="178"/>
      <c r="L146" s="178"/>
      <c r="M146" s="178"/>
      <c r="N146" s="178"/>
      <c r="O146" s="178"/>
      <c r="P146" s="178"/>
      <c r="Q146" s="178"/>
      <c r="R146" s="178"/>
      <c r="S146" s="178"/>
      <c r="T146" s="178"/>
      <c r="U146" s="178"/>
      <c r="V146" s="178"/>
      <c r="W146" s="178"/>
      <c r="X146" s="178"/>
      <c r="Y146" s="178"/>
      <c r="Z146" s="178"/>
      <c r="AA146" s="178"/>
      <c r="AB146" s="178"/>
      <c r="AC146" s="178"/>
      <c r="AD146" s="178"/>
      <c r="AE146" s="178"/>
      <c r="AF146" s="178"/>
      <c r="AG146" s="178"/>
      <c r="AH146" s="178"/>
      <c r="AI146" s="178"/>
      <c r="AJ146" s="178"/>
      <c r="AK146" s="178"/>
      <c r="AL146" s="178"/>
    </row>
    <row r="147" spans="4:38" ht="12.75" customHeight="1">
      <c r="D147" s="178"/>
      <c r="E147" s="178"/>
      <c r="F147" s="178"/>
      <c r="G147" s="178"/>
      <c r="H147" s="178"/>
      <c r="I147" s="178"/>
      <c r="J147" s="178"/>
      <c r="K147" s="178"/>
      <c r="L147" s="178"/>
      <c r="M147" s="178"/>
      <c r="N147" s="178"/>
      <c r="O147" s="178"/>
      <c r="P147" s="178"/>
      <c r="Q147" s="178"/>
      <c r="R147" s="178"/>
      <c r="S147" s="178"/>
      <c r="T147" s="178"/>
      <c r="U147" s="178"/>
      <c r="V147" s="178"/>
      <c r="W147" s="178"/>
      <c r="X147" s="178"/>
      <c r="Y147" s="178"/>
      <c r="Z147" s="178"/>
      <c r="AA147" s="178"/>
      <c r="AB147" s="178"/>
      <c r="AC147" s="178"/>
      <c r="AD147" s="178"/>
      <c r="AE147" s="178"/>
      <c r="AF147" s="178"/>
      <c r="AG147" s="178"/>
      <c r="AH147" s="178"/>
      <c r="AI147" s="178"/>
      <c r="AJ147" s="178"/>
      <c r="AK147" s="178"/>
      <c r="AL147" s="178"/>
    </row>
    <row r="148" spans="4:38" ht="12.75" customHeight="1">
      <c r="D148" s="178"/>
      <c r="E148" s="178"/>
      <c r="F148" s="178"/>
      <c r="G148" s="178"/>
      <c r="H148" s="178"/>
      <c r="I148" s="178"/>
      <c r="J148" s="178"/>
      <c r="K148" s="178"/>
      <c r="L148" s="178"/>
      <c r="M148" s="178"/>
      <c r="N148" s="178"/>
      <c r="O148" s="178"/>
      <c r="P148" s="178"/>
      <c r="Q148" s="178"/>
      <c r="R148" s="178"/>
      <c r="S148" s="178"/>
      <c r="T148" s="178"/>
      <c r="U148" s="178"/>
      <c r="V148" s="178"/>
      <c r="W148" s="178"/>
      <c r="X148" s="178"/>
      <c r="Y148" s="178"/>
      <c r="Z148" s="178"/>
      <c r="AA148" s="178"/>
      <c r="AB148" s="178"/>
      <c r="AC148" s="178"/>
      <c r="AD148" s="178"/>
      <c r="AE148" s="178"/>
      <c r="AF148" s="178"/>
      <c r="AG148" s="178"/>
      <c r="AH148" s="178"/>
      <c r="AI148" s="178"/>
      <c r="AJ148" s="178"/>
      <c r="AK148" s="178"/>
      <c r="AL148" s="178"/>
    </row>
    <row r="149" spans="4:38" ht="12.75" customHeight="1">
      <c r="D149" s="178"/>
      <c r="E149" s="178"/>
      <c r="F149" s="178"/>
      <c r="G149" s="178"/>
      <c r="H149" s="178"/>
      <c r="I149" s="178"/>
      <c r="J149" s="178"/>
      <c r="K149" s="178"/>
      <c r="L149" s="178"/>
      <c r="M149" s="178"/>
      <c r="N149" s="178"/>
      <c r="O149" s="178"/>
      <c r="P149" s="178"/>
      <c r="Q149" s="178"/>
      <c r="R149" s="178"/>
      <c r="S149" s="178"/>
      <c r="T149" s="178"/>
      <c r="U149" s="178"/>
      <c r="V149" s="178"/>
      <c r="W149" s="178"/>
      <c r="X149" s="178"/>
      <c r="Y149" s="178"/>
      <c r="Z149" s="178"/>
      <c r="AA149" s="178"/>
      <c r="AB149" s="178"/>
      <c r="AC149" s="178"/>
      <c r="AD149" s="178"/>
      <c r="AE149" s="178"/>
      <c r="AF149" s="178"/>
      <c r="AG149" s="178"/>
      <c r="AH149" s="178"/>
      <c r="AI149" s="178"/>
      <c r="AJ149" s="178"/>
      <c r="AK149" s="178"/>
      <c r="AL149" s="178"/>
    </row>
    <row r="150" spans="4:38" ht="12.75" customHeight="1">
      <c r="D150" s="178"/>
      <c r="E150" s="178"/>
      <c r="F150" s="178"/>
      <c r="G150" s="178"/>
      <c r="H150" s="178"/>
      <c r="I150" s="178"/>
      <c r="J150" s="178"/>
      <c r="K150" s="178"/>
      <c r="L150" s="178"/>
      <c r="M150" s="178"/>
      <c r="N150" s="178"/>
      <c r="O150" s="178"/>
      <c r="P150" s="178"/>
      <c r="Q150" s="178"/>
      <c r="R150" s="178"/>
      <c r="S150" s="178"/>
      <c r="T150" s="178"/>
      <c r="U150" s="178"/>
      <c r="V150" s="178"/>
      <c r="W150" s="178"/>
      <c r="X150" s="178"/>
      <c r="Y150" s="178"/>
      <c r="Z150" s="178"/>
      <c r="AA150" s="178"/>
      <c r="AB150" s="178"/>
      <c r="AC150" s="178"/>
      <c r="AD150" s="178"/>
      <c r="AE150" s="178"/>
      <c r="AF150" s="178"/>
      <c r="AG150" s="178"/>
      <c r="AH150" s="178"/>
      <c r="AI150" s="178"/>
      <c r="AJ150" s="178"/>
      <c r="AK150" s="178"/>
      <c r="AL150" s="178"/>
    </row>
    <row r="151" spans="4:38" ht="12.75" customHeight="1">
      <c r="D151" s="178"/>
      <c r="E151" s="178"/>
      <c r="F151" s="178"/>
      <c r="G151" s="178"/>
      <c r="H151" s="178"/>
      <c r="I151" s="178"/>
      <c r="J151" s="178"/>
      <c r="K151" s="178"/>
      <c r="L151" s="178"/>
      <c r="M151" s="178"/>
      <c r="N151" s="178"/>
      <c r="O151" s="178"/>
      <c r="P151" s="178"/>
      <c r="Q151" s="178"/>
      <c r="R151" s="178"/>
      <c r="S151" s="178"/>
      <c r="T151" s="178"/>
      <c r="U151" s="178"/>
      <c r="V151" s="178"/>
      <c r="W151" s="178"/>
      <c r="X151" s="178"/>
      <c r="Y151" s="178"/>
      <c r="Z151" s="178"/>
      <c r="AA151" s="178"/>
      <c r="AB151" s="178"/>
      <c r="AC151" s="178"/>
      <c r="AD151" s="178"/>
      <c r="AE151" s="178"/>
      <c r="AF151" s="178"/>
      <c r="AG151" s="178"/>
      <c r="AH151" s="178"/>
      <c r="AI151" s="178"/>
      <c r="AJ151" s="178"/>
      <c r="AK151" s="178"/>
      <c r="AL151" s="178"/>
    </row>
    <row r="152" spans="4:38" ht="12.75" customHeight="1">
      <c r="D152" s="178"/>
      <c r="E152" s="178"/>
      <c r="F152" s="178"/>
      <c r="G152" s="178"/>
      <c r="H152" s="178"/>
      <c r="I152" s="178"/>
      <c r="J152" s="178"/>
      <c r="K152" s="178"/>
      <c r="L152" s="178"/>
      <c r="M152" s="178"/>
      <c r="N152" s="178"/>
      <c r="O152" s="178"/>
      <c r="P152" s="178"/>
      <c r="Q152" s="178"/>
      <c r="R152" s="178"/>
      <c r="S152" s="178"/>
      <c r="T152" s="178"/>
      <c r="U152" s="178"/>
      <c r="V152" s="178"/>
      <c r="W152" s="178"/>
      <c r="X152" s="178"/>
      <c r="Y152" s="178"/>
      <c r="Z152" s="178"/>
      <c r="AA152" s="178"/>
      <c r="AB152" s="178"/>
      <c r="AC152" s="178"/>
      <c r="AD152" s="178"/>
      <c r="AE152" s="178"/>
      <c r="AF152" s="178"/>
      <c r="AG152" s="178"/>
      <c r="AH152" s="178"/>
      <c r="AI152" s="178"/>
      <c r="AJ152" s="178"/>
      <c r="AK152" s="178"/>
      <c r="AL152" s="178"/>
    </row>
    <row r="153" spans="4:38" ht="12.75" customHeight="1">
      <c r="D153" s="178"/>
      <c r="E153" s="178"/>
      <c r="F153" s="178"/>
      <c r="G153" s="178"/>
      <c r="H153" s="178"/>
      <c r="I153" s="178"/>
      <c r="J153" s="178"/>
      <c r="K153" s="178"/>
      <c r="L153" s="178"/>
      <c r="M153" s="178"/>
      <c r="N153" s="178"/>
      <c r="O153" s="178"/>
      <c r="P153" s="178"/>
      <c r="Q153" s="178"/>
      <c r="R153" s="178"/>
      <c r="S153" s="178"/>
      <c r="T153" s="178"/>
      <c r="U153" s="178"/>
      <c r="V153" s="178"/>
      <c r="W153" s="178"/>
      <c r="X153" s="178"/>
      <c r="Y153" s="178"/>
      <c r="Z153" s="178"/>
      <c r="AA153" s="178"/>
      <c r="AB153" s="178"/>
      <c r="AC153" s="178"/>
      <c r="AD153" s="178"/>
      <c r="AE153" s="178"/>
      <c r="AF153" s="178"/>
      <c r="AG153" s="178"/>
      <c r="AH153" s="178"/>
      <c r="AI153" s="178"/>
      <c r="AJ153" s="178"/>
      <c r="AK153" s="178"/>
      <c r="AL153" s="178"/>
    </row>
    <row r="154" spans="4:38" ht="12.75" customHeight="1">
      <c r="D154" s="178"/>
      <c r="E154" s="178"/>
      <c r="F154" s="178"/>
      <c r="G154" s="178"/>
      <c r="H154" s="178"/>
      <c r="I154" s="178"/>
      <c r="J154" s="178"/>
      <c r="K154" s="178"/>
      <c r="L154" s="178"/>
      <c r="M154" s="178"/>
      <c r="N154" s="178"/>
      <c r="O154" s="178"/>
      <c r="P154" s="178"/>
      <c r="Q154" s="178"/>
      <c r="R154" s="178"/>
      <c r="S154" s="178"/>
      <c r="T154" s="178"/>
      <c r="U154" s="178"/>
      <c r="V154" s="178"/>
      <c r="W154" s="178"/>
      <c r="X154" s="178"/>
      <c r="Y154" s="178"/>
      <c r="Z154" s="178"/>
      <c r="AA154" s="178"/>
      <c r="AB154" s="178"/>
      <c r="AC154" s="178"/>
      <c r="AD154" s="178"/>
      <c r="AE154" s="178"/>
      <c r="AF154" s="178"/>
      <c r="AG154" s="178"/>
      <c r="AH154" s="178"/>
      <c r="AI154" s="178"/>
      <c r="AJ154" s="178"/>
      <c r="AK154" s="178"/>
      <c r="AL154" s="178"/>
    </row>
    <row r="155" spans="4:38" ht="12.75" customHeight="1">
      <c r="D155" s="178"/>
      <c r="E155" s="178"/>
      <c r="F155" s="178"/>
      <c r="G155" s="178"/>
      <c r="H155" s="178"/>
      <c r="I155" s="178"/>
      <c r="J155" s="178"/>
      <c r="K155" s="178"/>
      <c r="L155" s="178"/>
      <c r="M155" s="178"/>
      <c r="N155" s="178"/>
      <c r="O155" s="178"/>
      <c r="P155" s="178"/>
      <c r="Q155" s="178"/>
      <c r="R155" s="178"/>
      <c r="S155" s="178"/>
      <c r="T155" s="178"/>
      <c r="U155" s="178"/>
      <c r="V155" s="178"/>
      <c r="W155" s="178"/>
      <c r="X155" s="178"/>
      <c r="Y155" s="178"/>
      <c r="Z155" s="178"/>
      <c r="AA155" s="178"/>
      <c r="AB155" s="178"/>
      <c r="AC155" s="178"/>
      <c r="AD155" s="178"/>
      <c r="AE155" s="178"/>
      <c r="AF155" s="178"/>
      <c r="AG155" s="178"/>
      <c r="AH155" s="178"/>
      <c r="AI155" s="178"/>
      <c r="AJ155" s="178"/>
      <c r="AK155" s="178"/>
      <c r="AL155" s="178"/>
    </row>
    <row r="156" spans="4:38" ht="12.75" customHeight="1">
      <c r="D156" s="178"/>
      <c r="E156" s="178"/>
      <c r="F156" s="178"/>
      <c r="G156" s="178"/>
      <c r="H156" s="178"/>
      <c r="I156" s="178"/>
      <c r="J156" s="178"/>
      <c r="K156" s="178"/>
      <c r="L156" s="178"/>
      <c r="M156" s="178"/>
      <c r="N156" s="178"/>
      <c r="O156" s="178"/>
      <c r="P156" s="178"/>
      <c r="Q156" s="178"/>
      <c r="R156" s="178"/>
      <c r="S156" s="178"/>
      <c r="T156" s="178"/>
      <c r="U156" s="178"/>
      <c r="V156" s="178"/>
      <c r="W156" s="178"/>
      <c r="X156" s="178"/>
      <c r="Y156" s="178"/>
      <c r="Z156" s="178"/>
      <c r="AA156" s="178"/>
      <c r="AB156" s="178"/>
      <c r="AC156" s="178"/>
      <c r="AD156" s="178"/>
      <c r="AE156" s="178"/>
      <c r="AF156" s="178"/>
      <c r="AG156" s="178"/>
      <c r="AH156" s="178"/>
      <c r="AI156" s="178"/>
      <c r="AJ156" s="178"/>
      <c r="AK156" s="178"/>
      <c r="AL156" s="178"/>
    </row>
    <row r="157" spans="4:38" ht="12.75" customHeight="1">
      <c r="D157" s="178"/>
      <c r="E157" s="178"/>
      <c r="F157" s="178"/>
      <c r="G157" s="178"/>
      <c r="H157" s="178"/>
      <c r="I157" s="178"/>
      <c r="J157" s="178"/>
      <c r="K157" s="178"/>
      <c r="L157" s="178"/>
      <c r="M157" s="178"/>
      <c r="N157" s="178"/>
      <c r="O157" s="178"/>
      <c r="P157" s="178"/>
      <c r="Q157" s="178"/>
      <c r="R157" s="178"/>
      <c r="S157" s="178"/>
      <c r="T157" s="178"/>
      <c r="U157" s="178"/>
      <c r="V157" s="178"/>
      <c r="W157" s="178"/>
      <c r="X157" s="178"/>
      <c r="Y157" s="178"/>
      <c r="Z157" s="178"/>
      <c r="AA157" s="178"/>
      <c r="AB157" s="178"/>
      <c r="AC157" s="178"/>
      <c r="AD157" s="178"/>
      <c r="AE157" s="178"/>
      <c r="AF157" s="178"/>
      <c r="AG157" s="178"/>
      <c r="AH157" s="178"/>
      <c r="AI157" s="178"/>
      <c r="AJ157" s="178"/>
      <c r="AK157" s="178"/>
      <c r="AL157" s="178"/>
    </row>
    <row r="158" spans="4:38" ht="12.75" customHeight="1">
      <c r="D158" s="178"/>
      <c r="E158" s="178"/>
      <c r="F158" s="178"/>
      <c r="G158" s="178"/>
      <c r="H158" s="178"/>
      <c r="I158" s="178"/>
      <c r="J158" s="178"/>
      <c r="K158" s="178"/>
      <c r="L158" s="178"/>
      <c r="M158" s="178"/>
      <c r="N158" s="178"/>
      <c r="O158" s="178"/>
      <c r="P158" s="178"/>
      <c r="Q158" s="178"/>
      <c r="R158" s="178"/>
      <c r="S158" s="178"/>
      <c r="T158" s="178"/>
      <c r="U158" s="178"/>
      <c r="V158" s="178"/>
      <c r="W158" s="178"/>
      <c r="X158" s="178"/>
      <c r="Y158" s="178"/>
      <c r="Z158" s="178"/>
      <c r="AA158" s="178"/>
      <c r="AB158" s="178"/>
      <c r="AC158" s="178"/>
      <c r="AD158" s="178"/>
      <c r="AE158" s="178"/>
      <c r="AF158" s="178"/>
      <c r="AG158" s="178"/>
      <c r="AH158" s="178"/>
      <c r="AI158" s="178"/>
      <c r="AJ158" s="178"/>
      <c r="AK158" s="178"/>
      <c r="AL158" s="178"/>
    </row>
    <row r="159" spans="4:38" ht="12.75" customHeight="1">
      <c r="D159" s="178"/>
      <c r="E159" s="178"/>
      <c r="F159" s="178"/>
      <c r="G159" s="178"/>
      <c r="H159" s="178"/>
      <c r="I159" s="178"/>
      <c r="J159" s="178"/>
      <c r="K159" s="178"/>
      <c r="L159" s="178"/>
      <c r="M159" s="178"/>
      <c r="N159" s="178"/>
      <c r="O159" s="178"/>
      <c r="P159" s="178"/>
      <c r="Q159" s="178"/>
      <c r="R159" s="178"/>
      <c r="S159" s="178"/>
      <c r="T159" s="178"/>
      <c r="U159" s="178"/>
      <c r="V159" s="178"/>
      <c r="W159" s="178"/>
      <c r="X159" s="178"/>
      <c r="Y159" s="178"/>
      <c r="Z159" s="178"/>
      <c r="AA159" s="178"/>
      <c r="AB159" s="178"/>
      <c r="AC159" s="178"/>
      <c r="AD159" s="178"/>
      <c r="AE159" s="178"/>
      <c r="AF159" s="178"/>
      <c r="AG159" s="178"/>
      <c r="AH159" s="178"/>
      <c r="AI159" s="178"/>
      <c r="AJ159" s="178"/>
      <c r="AK159" s="178"/>
      <c r="AL159" s="178"/>
    </row>
    <row r="160" spans="4:38" ht="12.75" customHeight="1">
      <c r="D160" s="178"/>
      <c r="E160" s="178"/>
      <c r="F160" s="178"/>
      <c r="G160" s="178"/>
      <c r="H160" s="178"/>
      <c r="I160" s="178"/>
      <c r="J160" s="178"/>
      <c r="K160" s="178"/>
      <c r="L160" s="178"/>
      <c r="M160" s="178"/>
      <c r="N160" s="178"/>
      <c r="O160" s="178"/>
      <c r="P160" s="178"/>
      <c r="Q160" s="178"/>
      <c r="R160" s="178"/>
      <c r="S160" s="178"/>
      <c r="T160" s="178"/>
      <c r="U160" s="178"/>
      <c r="V160" s="178"/>
      <c r="W160" s="178"/>
      <c r="X160" s="178"/>
      <c r="Y160" s="178"/>
      <c r="Z160" s="178"/>
      <c r="AA160" s="178"/>
      <c r="AB160" s="178"/>
      <c r="AC160" s="178"/>
      <c r="AD160" s="178"/>
      <c r="AE160" s="178"/>
      <c r="AF160" s="178"/>
      <c r="AG160" s="178"/>
      <c r="AH160" s="178"/>
      <c r="AI160" s="178"/>
      <c r="AJ160" s="178"/>
      <c r="AK160" s="178"/>
      <c r="AL160" s="178"/>
    </row>
    <row r="161" spans="4:38" ht="12.75" customHeight="1">
      <c r="D161" s="178"/>
      <c r="E161" s="178"/>
      <c r="F161" s="178"/>
      <c r="G161" s="178"/>
      <c r="H161" s="178"/>
      <c r="I161" s="178"/>
      <c r="J161" s="178"/>
      <c r="K161" s="178"/>
      <c r="L161" s="178"/>
      <c r="M161" s="178"/>
      <c r="N161" s="178"/>
      <c r="O161" s="178"/>
      <c r="P161" s="178"/>
      <c r="Q161" s="178"/>
      <c r="R161" s="178"/>
      <c r="S161" s="178"/>
      <c r="T161" s="178"/>
      <c r="U161" s="178"/>
      <c r="V161" s="178"/>
      <c r="W161" s="178"/>
      <c r="X161" s="178"/>
      <c r="Y161" s="178"/>
      <c r="Z161" s="178"/>
      <c r="AA161" s="178"/>
      <c r="AB161" s="178"/>
      <c r="AC161" s="178"/>
      <c r="AD161" s="178"/>
      <c r="AE161" s="178"/>
      <c r="AF161" s="178"/>
      <c r="AG161" s="178"/>
      <c r="AH161" s="178"/>
      <c r="AI161" s="178"/>
      <c r="AJ161" s="178"/>
      <c r="AK161" s="178"/>
      <c r="AL161" s="178"/>
    </row>
    <row r="162" spans="4:38" ht="12.75" customHeight="1">
      <c r="D162" s="178"/>
      <c r="E162" s="178"/>
      <c r="F162" s="178"/>
      <c r="G162" s="178"/>
      <c r="H162" s="178"/>
      <c r="I162" s="178"/>
      <c r="J162" s="178"/>
      <c r="K162" s="178"/>
      <c r="L162" s="178"/>
      <c r="M162" s="178"/>
      <c r="N162" s="178"/>
      <c r="O162" s="178"/>
      <c r="P162" s="178"/>
      <c r="Q162" s="178"/>
      <c r="R162" s="178"/>
      <c r="S162" s="178"/>
      <c r="T162" s="178"/>
      <c r="U162" s="178"/>
      <c r="V162" s="178"/>
      <c r="W162" s="178"/>
      <c r="X162" s="178"/>
      <c r="Y162" s="178"/>
      <c r="Z162" s="178"/>
      <c r="AA162" s="178"/>
      <c r="AB162" s="178"/>
      <c r="AC162" s="178"/>
      <c r="AD162" s="178"/>
      <c r="AE162" s="178"/>
      <c r="AF162" s="178"/>
      <c r="AG162" s="178"/>
      <c r="AH162" s="178"/>
      <c r="AI162" s="178"/>
      <c r="AJ162" s="178"/>
      <c r="AK162" s="178"/>
      <c r="AL162" s="178"/>
    </row>
    <row r="163" spans="4:38" ht="12.75" customHeight="1">
      <c r="D163" s="178"/>
      <c r="E163" s="178"/>
      <c r="F163" s="178"/>
      <c r="G163" s="178"/>
      <c r="H163" s="178"/>
      <c r="I163" s="178"/>
      <c r="J163" s="178"/>
      <c r="K163" s="178"/>
      <c r="L163" s="178"/>
      <c r="M163" s="178"/>
      <c r="N163" s="178"/>
      <c r="O163" s="178"/>
      <c r="P163" s="178"/>
      <c r="Q163" s="178"/>
      <c r="R163" s="178"/>
      <c r="S163" s="178"/>
      <c r="T163" s="178"/>
      <c r="U163" s="178"/>
      <c r="V163" s="178"/>
      <c r="W163" s="178"/>
      <c r="X163" s="178"/>
      <c r="Y163" s="178"/>
      <c r="Z163" s="178"/>
      <c r="AA163" s="178"/>
      <c r="AB163" s="178"/>
      <c r="AC163" s="178"/>
      <c r="AD163" s="178"/>
      <c r="AE163" s="178"/>
      <c r="AF163" s="178"/>
      <c r="AG163" s="178"/>
      <c r="AH163" s="178"/>
      <c r="AI163" s="178"/>
      <c r="AJ163" s="178"/>
      <c r="AK163" s="178"/>
      <c r="AL163" s="178"/>
    </row>
    <row r="164" spans="4:38" ht="12.75" customHeight="1">
      <c r="D164" s="178"/>
      <c r="E164" s="178"/>
      <c r="F164" s="178"/>
      <c r="G164" s="178"/>
      <c r="H164" s="178"/>
      <c r="I164" s="178"/>
      <c r="J164" s="178"/>
      <c r="K164" s="178"/>
      <c r="L164" s="178"/>
      <c r="M164" s="178"/>
      <c r="N164" s="178"/>
      <c r="O164" s="178"/>
      <c r="P164" s="178"/>
      <c r="Q164" s="178"/>
      <c r="R164" s="178"/>
      <c r="S164" s="178"/>
      <c r="T164" s="178"/>
      <c r="U164" s="178"/>
      <c r="V164" s="178"/>
      <c r="W164" s="178"/>
      <c r="X164" s="178"/>
      <c r="Y164" s="178"/>
      <c r="Z164" s="178"/>
      <c r="AA164" s="178"/>
      <c r="AB164" s="178"/>
      <c r="AC164" s="178"/>
      <c r="AD164" s="178"/>
      <c r="AE164" s="178"/>
      <c r="AF164" s="178"/>
      <c r="AG164" s="178"/>
      <c r="AH164" s="178"/>
      <c r="AI164" s="178"/>
      <c r="AJ164" s="178"/>
      <c r="AK164" s="178"/>
      <c r="AL164" s="178"/>
    </row>
    <row r="165" spans="4:38" ht="12.75" customHeight="1">
      <c r="D165" s="178"/>
      <c r="E165" s="178"/>
      <c r="F165" s="178"/>
      <c r="G165" s="178"/>
      <c r="H165" s="178"/>
      <c r="I165" s="178"/>
      <c r="J165" s="178"/>
      <c r="K165" s="178"/>
      <c r="L165" s="178"/>
      <c r="M165" s="178"/>
      <c r="N165" s="178"/>
      <c r="O165" s="178"/>
      <c r="P165" s="178"/>
      <c r="Q165" s="178"/>
      <c r="R165" s="178"/>
      <c r="S165" s="178"/>
      <c r="T165" s="178"/>
      <c r="U165" s="178"/>
      <c r="V165" s="178"/>
      <c r="W165" s="178"/>
      <c r="X165" s="178"/>
      <c r="Y165" s="178"/>
      <c r="Z165" s="178"/>
      <c r="AA165" s="178"/>
      <c r="AB165" s="178"/>
      <c r="AC165" s="178"/>
      <c r="AD165" s="178"/>
      <c r="AE165" s="178"/>
      <c r="AF165" s="178"/>
      <c r="AG165" s="178"/>
      <c r="AH165" s="178"/>
      <c r="AI165" s="178"/>
      <c r="AJ165" s="178"/>
      <c r="AK165" s="178"/>
      <c r="AL165" s="178"/>
    </row>
    <row r="166" spans="4:38" ht="12.75" customHeight="1">
      <c r="D166" s="178"/>
      <c r="E166" s="178"/>
      <c r="F166" s="178"/>
      <c r="G166" s="178"/>
      <c r="H166" s="178"/>
      <c r="I166" s="178"/>
      <c r="J166" s="178"/>
      <c r="K166" s="178"/>
      <c r="L166" s="178"/>
      <c r="M166" s="178"/>
      <c r="N166" s="178"/>
      <c r="O166" s="178"/>
      <c r="P166" s="178"/>
      <c r="Q166" s="178"/>
      <c r="R166" s="178"/>
      <c r="S166" s="178"/>
      <c r="T166" s="178"/>
      <c r="U166" s="178"/>
      <c r="V166" s="178"/>
      <c r="W166" s="178"/>
      <c r="X166" s="178"/>
      <c r="Y166" s="178"/>
      <c r="Z166" s="178"/>
      <c r="AA166" s="178"/>
      <c r="AB166" s="178"/>
      <c r="AC166" s="178"/>
      <c r="AD166" s="178"/>
      <c r="AE166" s="178"/>
      <c r="AF166" s="178"/>
      <c r="AG166" s="178"/>
      <c r="AH166" s="178"/>
      <c r="AI166" s="178"/>
      <c r="AJ166" s="178"/>
      <c r="AK166" s="178"/>
      <c r="AL166" s="178"/>
    </row>
    <row r="167" spans="4:38" ht="12.75" customHeight="1">
      <c r="D167" s="178"/>
      <c r="E167" s="178"/>
      <c r="F167" s="178"/>
      <c r="G167" s="178"/>
      <c r="H167" s="178"/>
      <c r="I167" s="178"/>
      <c r="J167" s="178"/>
      <c r="K167" s="178"/>
      <c r="L167" s="178"/>
      <c r="M167" s="178"/>
      <c r="N167" s="178"/>
      <c r="O167" s="178"/>
      <c r="P167" s="178"/>
      <c r="Q167" s="178"/>
      <c r="R167" s="178"/>
      <c r="S167" s="178"/>
      <c r="T167" s="178"/>
      <c r="U167" s="178"/>
      <c r="V167" s="178"/>
      <c r="W167" s="178"/>
      <c r="X167" s="178"/>
      <c r="Y167" s="178"/>
      <c r="Z167" s="178"/>
      <c r="AA167" s="178"/>
      <c r="AB167" s="178"/>
      <c r="AC167" s="178"/>
      <c r="AD167" s="178"/>
      <c r="AE167" s="178"/>
      <c r="AF167" s="178"/>
      <c r="AG167" s="178"/>
      <c r="AH167" s="178"/>
      <c r="AI167" s="178"/>
      <c r="AJ167" s="178"/>
      <c r="AK167" s="178"/>
      <c r="AL167" s="178"/>
    </row>
    <row r="168" spans="4:38" ht="12.75" customHeight="1">
      <c r="D168" s="178"/>
      <c r="E168" s="178"/>
      <c r="F168" s="178"/>
      <c r="G168" s="178"/>
      <c r="H168" s="178"/>
      <c r="I168" s="178"/>
      <c r="J168" s="178"/>
      <c r="K168" s="178"/>
      <c r="L168" s="178"/>
      <c r="M168" s="178"/>
      <c r="N168" s="178"/>
      <c r="O168" s="178"/>
      <c r="P168" s="178"/>
      <c r="Q168" s="178"/>
      <c r="R168" s="178"/>
      <c r="S168" s="178"/>
      <c r="T168" s="178"/>
      <c r="U168" s="178"/>
      <c r="V168" s="178"/>
      <c r="W168" s="178"/>
      <c r="X168" s="178"/>
      <c r="Y168" s="178"/>
      <c r="Z168" s="178"/>
      <c r="AA168" s="178"/>
      <c r="AB168" s="178"/>
      <c r="AC168" s="178"/>
      <c r="AD168" s="178"/>
      <c r="AE168" s="178"/>
      <c r="AF168" s="178"/>
      <c r="AG168" s="178"/>
      <c r="AH168" s="178"/>
      <c r="AI168" s="178"/>
      <c r="AJ168" s="178"/>
      <c r="AK168" s="178"/>
      <c r="AL168" s="178"/>
    </row>
    <row r="169" spans="4:38" ht="12.75" customHeight="1">
      <c r="D169" s="178"/>
      <c r="E169" s="178"/>
      <c r="F169" s="178"/>
      <c r="G169" s="178"/>
      <c r="H169" s="178"/>
      <c r="I169" s="178"/>
      <c r="J169" s="178"/>
      <c r="K169" s="178"/>
      <c r="L169" s="178"/>
      <c r="M169" s="178"/>
      <c r="N169" s="178"/>
      <c r="O169" s="178"/>
      <c r="P169" s="178"/>
      <c r="Q169" s="178"/>
      <c r="R169" s="178"/>
      <c r="S169" s="178"/>
      <c r="T169" s="178"/>
      <c r="U169" s="178"/>
      <c r="V169" s="178"/>
      <c r="W169" s="178"/>
      <c r="X169" s="178"/>
      <c r="Y169" s="178"/>
      <c r="Z169" s="178"/>
      <c r="AA169" s="178"/>
      <c r="AB169" s="178"/>
      <c r="AC169" s="178"/>
      <c r="AD169" s="178"/>
      <c r="AE169" s="178"/>
      <c r="AF169" s="178"/>
      <c r="AG169" s="178"/>
      <c r="AH169" s="178"/>
      <c r="AI169" s="178"/>
      <c r="AJ169" s="178"/>
      <c r="AK169" s="178"/>
      <c r="AL169" s="178"/>
    </row>
    <row r="170" spans="4:38" ht="12.75" customHeight="1">
      <c r="D170" s="178"/>
      <c r="E170" s="178"/>
      <c r="F170" s="178"/>
      <c r="G170" s="178"/>
      <c r="H170" s="178"/>
      <c r="I170" s="178"/>
      <c r="J170" s="178"/>
      <c r="K170" s="178"/>
      <c r="L170" s="178"/>
      <c r="M170" s="178"/>
      <c r="N170" s="178"/>
      <c r="O170" s="178"/>
      <c r="P170" s="178"/>
      <c r="Q170" s="178"/>
      <c r="R170" s="178"/>
      <c r="S170" s="178"/>
      <c r="T170" s="178"/>
      <c r="U170" s="178"/>
      <c r="V170" s="178"/>
      <c r="W170" s="178"/>
      <c r="X170" s="178"/>
      <c r="Y170" s="178"/>
      <c r="Z170" s="178"/>
      <c r="AA170" s="178"/>
      <c r="AB170" s="178"/>
      <c r="AC170" s="178"/>
      <c r="AD170" s="178"/>
      <c r="AE170" s="178"/>
      <c r="AF170" s="178"/>
      <c r="AG170" s="178"/>
      <c r="AH170" s="178"/>
      <c r="AI170" s="178"/>
      <c r="AJ170" s="178"/>
      <c r="AK170" s="178"/>
      <c r="AL170" s="178"/>
    </row>
    <row r="171" spans="4:38" ht="12.75" customHeight="1">
      <c r="D171" s="178"/>
      <c r="E171" s="178"/>
      <c r="F171" s="178"/>
      <c r="G171" s="178"/>
      <c r="H171" s="178"/>
      <c r="I171" s="178"/>
      <c r="J171" s="178"/>
      <c r="K171" s="178"/>
      <c r="L171" s="178"/>
      <c r="M171" s="178"/>
      <c r="N171" s="178"/>
      <c r="O171" s="178"/>
      <c r="P171" s="178"/>
      <c r="Q171" s="178"/>
      <c r="R171" s="178"/>
      <c r="S171" s="178"/>
      <c r="T171" s="178"/>
      <c r="U171" s="178"/>
      <c r="V171" s="178"/>
      <c r="W171" s="178"/>
      <c r="X171" s="178"/>
      <c r="Y171" s="178"/>
      <c r="Z171" s="178"/>
      <c r="AA171" s="178"/>
      <c r="AB171" s="178"/>
      <c r="AC171" s="178"/>
      <c r="AD171" s="178"/>
      <c r="AE171" s="178"/>
      <c r="AF171" s="178"/>
      <c r="AG171" s="178"/>
      <c r="AH171" s="178"/>
      <c r="AI171" s="178"/>
      <c r="AJ171" s="178"/>
      <c r="AK171" s="178"/>
      <c r="AL171" s="178"/>
    </row>
    <row r="172" spans="4:38" ht="12.75" customHeight="1">
      <c r="D172" s="178"/>
      <c r="E172" s="178"/>
      <c r="F172" s="178"/>
      <c r="G172" s="178"/>
      <c r="H172" s="178"/>
      <c r="I172" s="178"/>
      <c r="J172" s="178"/>
      <c r="K172" s="178"/>
      <c r="L172" s="178"/>
      <c r="M172" s="178"/>
      <c r="N172" s="178"/>
      <c r="O172" s="178"/>
      <c r="P172" s="178"/>
      <c r="Q172" s="178"/>
      <c r="R172" s="178"/>
      <c r="S172" s="178"/>
      <c r="T172" s="178"/>
      <c r="U172" s="178"/>
      <c r="V172" s="178"/>
      <c r="W172" s="178"/>
      <c r="X172" s="178"/>
      <c r="Y172" s="178"/>
      <c r="Z172" s="178"/>
      <c r="AA172" s="178"/>
      <c r="AB172" s="178"/>
      <c r="AC172" s="178"/>
      <c r="AD172" s="178"/>
      <c r="AE172" s="178"/>
      <c r="AF172" s="178"/>
      <c r="AG172" s="178"/>
      <c r="AH172" s="178"/>
      <c r="AI172" s="178"/>
      <c r="AJ172" s="178"/>
      <c r="AK172" s="178"/>
      <c r="AL172" s="178"/>
    </row>
    <row r="173" spans="4:38" ht="12.75" customHeight="1">
      <c r="D173" s="178"/>
      <c r="E173" s="178"/>
      <c r="F173" s="178"/>
      <c r="G173" s="178"/>
      <c r="H173" s="178"/>
      <c r="I173" s="178"/>
      <c r="J173" s="178"/>
      <c r="K173" s="178"/>
      <c r="L173" s="178"/>
      <c r="M173" s="178"/>
      <c r="N173" s="178"/>
      <c r="O173" s="178"/>
      <c r="P173" s="178"/>
      <c r="Q173" s="178"/>
      <c r="R173" s="178"/>
      <c r="S173" s="178"/>
      <c r="T173" s="178"/>
      <c r="U173" s="178"/>
      <c r="V173" s="178"/>
      <c r="W173" s="178"/>
      <c r="X173" s="178"/>
      <c r="Y173" s="178"/>
      <c r="Z173" s="178"/>
      <c r="AA173" s="178"/>
      <c r="AB173" s="178"/>
      <c r="AC173" s="178"/>
      <c r="AD173" s="178"/>
      <c r="AE173" s="178"/>
      <c r="AF173" s="178"/>
      <c r="AG173" s="178"/>
      <c r="AH173" s="178"/>
      <c r="AI173" s="178"/>
      <c r="AJ173" s="178"/>
      <c r="AK173" s="178"/>
      <c r="AL173" s="178"/>
    </row>
    <row r="174" spans="4:38" ht="12.75" customHeight="1">
      <c r="D174" s="178"/>
      <c r="E174" s="178"/>
      <c r="F174" s="178"/>
      <c r="G174" s="178"/>
      <c r="H174" s="178"/>
      <c r="I174" s="178"/>
      <c r="J174" s="178"/>
      <c r="K174" s="178"/>
      <c r="L174" s="178"/>
      <c r="M174" s="178"/>
      <c r="N174" s="178"/>
      <c r="O174" s="178"/>
      <c r="P174" s="178"/>
      <c r="Q174" s="178"/>
      <c r="R174" s="178"/>
      <c r="S174" s="178"/>
      <c r="T174" s="178"/>
      <c r="U174" s="178"/>
      <c r="V174" s="178"/>
      <c r="W174" s="178"/>
      <c r="X174" s="178"/>
      <c r="Y174" s="178"/>
      <c r="Z174" s="178"/>
      <c r="AA174" s="178"/>
      <c r="AB174" s="178"/>
      <c r="AC174" s="178"/>
      <c r="AD174" s="178"/>
      <c r="AE174" s="178"/>
      <c r="AF174" s="178"/>
      <c r="AG174" s="178"/>
      <c r="AH174" s="178"/>
      <c r="AI174" s="178"/>
      <c r="AJ174" s="178"/>
      <c r="AK174" s="178"/>
      <c r="AL174" s="178"/>
    </row>
    <row r="175" spans="4:38" ht="12.75" customHeight="1">
      <c r="D175" s="178"/>
      <c r="E175" s="178"/>
      <c r="F175" s="178"/>
      <c r="G175" s="178"/>
      <c r="H175" s="178"/>
      <c r="I175" s="178"/>
      <c r="J175" s="178"/>
      <c r="K175" s="178"/>
      <c r="L175" s="178"/>
      <c r="M175" s="178"/>
      <c r="N175" s="178"/>
      <c r="O175" s="178"/>
      <c r="P175" s="178"/>
      <c r="Q175" s="178"/>
      <c r="R175" s="178"/>
      <c r="S175" s="178"/>
      <c r="T175" s="178"/>
      <c r="U175" s="178"/>
      <c r="V175" s="178"/>
      <c r="W175" s="178"/>
      <c r="X175" s="178"/>
      <c r="Y175" s="178"/>
      <c r="Z175" s="178"/>
      <c r="AA175" s="178"/>
      <c r="AB175" s="178"/>
      <c r="AC175" s="178"/>
      <c r="AD175" s="178"/>
      <c r="AE175" s="178"/>
      <c r="AF175" s="178"/>
      <c r="AG175" s="178"/>
      <c r="AH175" s="178"/>
      <c r="AI175" s="178"/>
      <c r="AJ175" s="178"/>
      <c r="AK175" s="178"/>
      <c r="AL175" s="178"/>
    </row>
    <row r="176" spans="4:38" ht="12.75" customHeight="1">
      <c r="D176" s="178"/>
      <c r="E176" s="178"/>
      <c r="F176" s="178"/>
      <c r="G176" s="178"/>
      <c r="H176" s="178"/>
      <c r="I176" s="178"/>
      <c r="J176" s="178"/>
      <c r="K176" s="178"/>
      <c r="L176" s="178"/>
      <c r="M176" s="178"/>
      <c r="N176" s="178"/>
      <c r="O176" s="178"/>
      <c r="P176" s="178"/>
      <c r="Q176" s="178"/>
      <c r="R176" s="178"/>
      <c r="S176" s="178"/>
      <c r="T176" s="178"/>
      <c r="U176" s="178"/>
      <c r="V176" s="178"/>
      <c r="W176" s="178"/>
      <c r="X176" s="178"/>
      <c r="Y176" s="178"/>
      <c r="Z176" s="178"/>
      <c r="AA176" s="178"/>
      <c r="AB176" s="178"/>
      <c r="AC176" s="178"/>
      <c r="AD176" s="178"/>
      <c r="AE176" s="178"/>
      <c r="AF176" s="178"/>
      <c r="AG176" s="178"/>
      <c r="AH176" s="178"/>
      <c r="AI176" s="178"/>
      <c r="AJ176" s="178"/>
      <c r="AK176" s="178"/>
      <c r="AL176" s="178"/>
    </row>
    <row r="177" spans="4:38" ht="12.75" customHeight="1">
      <c r="D177" s="178"/>
      <c r="E177" s="178"/>
      <c r="F177" s="178"/>
      <c r="G177" s="178"/>
      <c r="H177" s="178"/>
      <c r="I177" s="178"/>
      <c r="J177" s="178"/>
      <c r="K177" s="178"/>
      <c r="L177" s="178"/>
      <c r="M177" s="178"/>
      <c r="N177" s="178"/>
      <c r="O177" s="178"/>
      <c r="P177" s="178"/>
      <c r="Q177" s="178"/>
      <c r="R177" s="178"/>
      <c r="S177" s="178"/>
      <c r="T177" s="178"/>
      <c r="U177" s="178"/>
      <c r="V177" s="178"/>
      <c r="W177" s="178"/>
      <c r="X177" s="178"/>
      <c r="Y177" s="178"/>
      <c r="Z177" s="178"/>
      <c r="AA177" s="178"/>
      <c r="AB177" s="178"/>
      <c r="AC177" s="178"/>
      <c r="AD177" s="178"/>
      <c r="AE177" s="178"/>
      <c r="AF177" s="178"/>
      <c r="AG177" s="178"/>
      <c r="AH177" s="178"/>
      <c r="AI177" s="178"/>
      <c r="AJ177" s="178"/>
      <c r="AK177" s="178"/>
      <c r="AL177" s="178"/>
    </row>
    <row r="178" spans="4:38" ht="12.75" customHeight="1">
      <c r="D178" s="178"/>
      <c r="E178" s="178"/>
      <c r="F178" s="178"/>
      <c r="G178" s="178"/>
      <c r="H178" s="178"/>
      <c r="I178" s="178"/>
      <c r="J178" s="178"/>
      <c r="K178" s="178"/>
      <c r="L178" s="178"/>
      <c r="M178" s="178"/>
      <c r="N178" s="178"/>
      <c r="O178" s="178"/>
      <c r="P178" s="178"/>
      <c r="Q178" s="178"/>
      <c r="R178" s="178"/>
      <c r="S178" s="178"/>
      <c r="T178" s="178"/>
      <c r="U178" s="178"/>
      <c r="V178" s="178"/>
      <c r="W178" s="178"/>
      <c r="X178" s="178"/>
      <c r="Y178" s="178"/>
      <c r="Z178" s="178"/>
      <c r="AA178" s="178"/>
      <c r="AB178" s="178"/>
      <c r="AC178" s="178"/>
      <c r="AD178" s="178"/>
      <c r="AE178" s="178"/>
      <c r="AF178" s="178"/>
      <c r="AG178" s="178"/>
      <c r="AH178" s="178"/>
      <c r="AI178" s="178"/>
      <c r="AJ178" s="178"/>
      <c r="AK178" s="178"/>
      <c r="AL178" s="178"/>
    </row>
    <row r="179" spans="4:38" ht="12.75" customHeight="1">
      <c r="D179" s="178"/>
      <c r="E179" s="178"/>
      <c r="F179" s="178"/>
      <c r="G179" s="178"/>
      <c r="H179" s="178"/>
      <c r="I179" s="178"/>
      <c r="J179" s="178"/>
      <c r="K179" s="178"/>
      <c r="L179" s="178"/>
      <c r="M179" s="178"/>
      <c r="N179" s="178"/>
      <c r="O179" s="178"/>
      <c r="P179" s="178"/>
      <c r="Q179" s="178"/>
      <c r="R179" s="178"/>
      <c r="S179" s="178"/>
      <c r="T179" s="178"/>
      <c r="U179" s="178"/>
      <c r="V179" s="178"/>
      <c r="W179" s="178"/>
      <c r="X179" s="178"/>
      <c r="Y179" s="178"/>
      <c r="Z179" s="178"/>
      <c r="AA179" s="178"/>
      <c r="AB179" s="178"/>
      <c r="AC179" s="178"/>
      <c r="AD179" s="178"/>
      <c r="AE179" s="178"/>
      <c r="AF179" s="178"/>
      <c r="AG179" s="178"/>
      <c r="AH179" s="178"/>
      <c r="AI179" s="178"/>
      <c r="AJ179" s="178"/>
      <c r="AK179" s="178"/>
      <c r="AL179" s="178"/>
    </row>
    <row r="180" spans="4:38" ht="12.75" customHeight="1">
      <c r="D180" s="178"/>
      <c r="E180" s="178"/>
      <c r="F180" s="178"/>
      <c r="G180" s="178"/>
      <c r="H180" s="178"/>
      <c r="I180" s="178"/>
      <c r="J180" s="178"/>
      <c r="K180" s="178"/>
      <c r="L180" s="178"/>
      <c r="M180" s="178"/>
      <c r="N180" s="178"/>
      <c r="O180" s="178"/>
      <c r="P180" s="178"/>
      <c r="Q180" s="178"/>
      <c r="R180" s="178"/>
      <c r="S180" s="178"/>
      <c r="T180" s="178"/>
      <c r="U180" s="178"/>
      <c r="V180" s="178"/>
      <c r="W180" s="178"/>
      <c r="X180" s="178"/>
      <c r="Y180" s="178"/>
      <c r="Z180" s="178"/>
      <c r="AA180" s="178"/>
      <c r="AB180" s="178"/>
      <c r="AC180" s="178"/>
      <c r="AD180" s="178"/>
      <c r="AE180" s="178"/>
      <c r="AF180" s="178"/>
      <c r="AG180" s="178"/>
      <c r="AH180" s="178"/>
      <c r="AI180" s="178"/>
      <c r="AJ180" s="178"/>
      <c r="AK180" s="178"/>
      <c r="AL180" s="178"/>
    </row>
    <row r="181" spans="4:38" ht="12.75" customHeight="1">
      <c r="D181" s="178"/>
      <c r="E181" s="178"/>
      <c r="F181" s="178"/>
      <c r="G181" s="178"/>
      <c r="H181" s="178"/>
      <c r="I181" s="178"/>
      <c r="J181" s="178"/>
      <c r="K181" s="178"/>
      <c r="L181" s="178"/>
      <c r="M181" s="178"/>
      <c r="N181" s="178"/>
      <c r="O181" s="178"/>
      <c r="P181" s="178"/>
      <c r="Q181" s="178"/>
      <c r="R181" s="178"/>
      <c r="S181" s="178"/>
      <c r="T181" s="178"/>
      <c r="U181" s="178"/>
      <c r="V181" s="178"/>
      <c r="W181" s="178"/>
      <c r="X181" s="178"/>
      <c r="Y181" s="178"/>
      <c r="Z181" s="178"/>
      <c r="AA181" s="178"/>
      <c r="AB181" s="178"/>
      <c r="AC181" s="178"/>
      <c r="AD181" s="178"/>
      <c r="AE181" s="178"/>
      <c r="AF181" s="178"/>
      <c r="AG181" s="178"/>
      <c r="AH181" s="178"/>
      <c r="AI181" s="178"/>
      <c r="AJ181" s="178"/>
      <c r="AK181" s="178"/>
      <c r="AL181" s="178"/>
    </row>
    <row r="182" spans="4:38" ht="12.75" customHeight="1">
      <c r="D182" s="178"/>
      <c r="E182" s="178"/>
      <c r="F182" s="178"/>
      <c r="G182" s="178"/>
      <c r="H182" s="178"/>
      <c r="I182" s="178"/>
      <c r="J182" s="178"/>
      <c r="K182" s="178"/>
      <c r="L182" s="178"/>
      <c r="M182" s="178"/>
      <c r="N182" s="178"/>
      <c r="O182" s="178"/>
      <c r="P182" s="178"/>
      <c r="Q182" s="178"/>
      <c r="R182" s="178"/>
      <c r="S182" s="178"/>
      <c r="T182" s="178"/>
      <c r="U182" s="178"/>
      <c r="V182" s="178"/>
      <c r="W182" s="178"/>
      <c r="X182" s="178"/>
      <c r="Y182" s="178"/>
      <c r="Z182" s="178"/>
      <c r="AA182" s="178"/>
      <c r="AB182" s="178"/>
      <c r="AC182" s="178"/>
      <c r="AD182" s="178"/>
      <c r="AE182" s="178"/>
      <c r="AF182" s="178"/>
      <c r="AG182" s="178"/>
      <c r="AH182" s="178"/>
      <c r="AI182" s="178"/>
      <c r="AJ182" s="178"/>
      <c r="AK182" s="178"/>
      <c r="AL182" s="178"/>
    </row>
    <row r="183" spans="4:38" ht="12.75" customHeight="1">
      <c r="D183" s="178"/>
      <c r="E183" s="178"/>
      <c r="F183" s="178"/>
      <c r="G183" s="178"/>
      <c r="H183" s="178"/>
      <c r="I183" s="178"/>
      <c r="J183" s="178"/>
      <c r="K183" s="178"/>
      <c r="L183" s="178"/>
      <c r="M183" s="178"/>
      <c r="N183" s="178"/>
      <c r="O183" s="178"/>
      <c r="P183" s="178"/>
      <c r="Q183" s="178"/>
      <c r="R183" s="178"/>
      <c r="S183" s="178"/>
      <c r="T183" s="178"/>
      <c r="U183" s="178"/>
      <c r="V183" s="178"/>
      <c r="W183" s="178"/>
      <c r="X183" s="178"/>
      <c r="Y183" s="178"/>
      <c r="Z183" s="178"/>
      <c r="AA183" s="178"/>
      <c r="AB183" s="178"/>
      <c r="AC183" s="178"/>
      <c r="AD183" s="178"/>
      <c r="AE183" s="178"/>
      <c r="AF183" s="178"/>
      <c r="AG183" s="178"/>
      <c r="AH183" s="178"/>
      <c r="AI183" s="178"/>
      <c r="AJ183" s="178"/>
      <c r="AK183" s="178"/>
      <c r="AL183" s="178"/>
    </row>
    <row r="184" spans="4:38" ht="12.75" customHeight="1">
      <c r="D184" s="178"/>
      <c r="E184" s="178"/>
      <c r="F184" s="178"/>
      <c r="G184" s="178"/>
      <c r="H184" s="178"/>
      <c r="I184" s="178"/>
      <c r="J184" s="178"/>
      <c r="K184" s="178"/>
      <c r="L184" s="178"/>
      <c r="M184" s="178"/>
      <c r="N184" s="178"/>
      <c r="O184" s="178"/>
      <c r="P184" s="178"/>
      <c r="Q184" s="178"/>
      <c r="R184" s="178"/>
      <c r="S184" s="178"/>
      <c r="T184" s="178"/>
      <c r="U184" s="178"/>
      <c r="V184" s="178"/>
      <c r="W184" s="178"/>
      <c r="X184" s="178"/>
      <c r="Y184" s="178"/>
      <c r="Z184" s="178"/>
      <c r="AA184" s="178"/>
      <c r="AB184" s="178"/>
      <c r="AC184" s="178"/>
      <c r="AD184" s="178"/>
      <c r="AE184" s="178"/>
      <c r="AF184" s="178"/>
      <c r="AG184" s="178"/>
      <c r="AH184" s="178"/>
      <c r="AI184" s="178"/>
      <c r="AJ184" s="178"/>
      <c r="AK184" s="178"/>
      <c r="AL184" s="178"/>
    </row>
    <row r="185" spans="4:38" ht="12.75" customHeight="1">
      <c r="D185" s="178"/>
      <c r="E185" s="178"/>
      <c r="F185" s="178"/>
      <c r="G185" s="178"/>
      <c r="H185" s="178"/>
      <c r="I185" s="178"/>
      <c r="J185" s="178"/>
      <c r="K185" s="178"/>
      <c r="L185" s="178"/>
      <c r="M185" s="178"/>
      <c r="N185" s="178"/>
      <c r="O185" s="178"/>
      <c r="P185" s="178"/>
      <c r="Q185" s="178"/>
      <c r="R185" s="178"/>
      <c r="S185" s="178"/>
      <c r="T185" s="178"/>
      <c r="U185" s="178"/>
      <c r="V185" s="178"/>
      <c r="W185" s="178"/>
      <c r="X185" s="178"/>
      <c r="Y185" s="178"/>
      <c r="Z185" s="178"/>
      <c r="AA185" s="178"/>
      <c r="AB185" s="178"/>
      <c r="AC185" s="178"/>
      <c r="AD185" s="178"/>
      <c r="AE185" s="178"/>
      <c r="AF185" s="178"/>
      <c r="AG185" s="178"/>
      <c r="AH185" s="178"/>
      <c r="AI185" s="178"/>
      <c r="AJ185" s="178"/>
      <c r="AK185" s="178"/>
      <c r="AL185" s="178"/>
    </row>
    <row r="186" spans="4:38" ht="12.75" customHeight="1">
      <c r="D186" s="178"/>
      <c r="E186" s="178"/>
      <c r="F186" s="178"/>
      <c r="G186" s="178"/>
      <c r="H186" s="178"/>
      <c r="I186" s="178"/>
      <c r="J186" s="178"/>
      <c r="K186" s="178"/>
      <c r="L186" s="178"/>
      <c r="M186" s="178"/>
      <c r="N186" s="178"/>
      <c r="O186" s="178"/>
      <c r="P186" s="178"/>
      <c r="Q186" s="178"/>
      <c r="R186" s="178"/>
      <c r="S186" s="178"/>
      <c r="T186" s="178"/>
      <c r="U186" s="178"/>
      <c r="V186" s="178"/>
      <c r="W186" s="178"/>
      <c r="X186" s="178"/>
      <c r="Y186" s="178"/>
      <c r="Z186" s="178"/>
      <c r="AA186" s="178"/>
      <c r="AB186" s="178"/>
      <c r="AC186" s="178"/>
      <c r="AD186" s="178"/>
      <c r="AE186" s="178"/>
      <c r="AF186" s="178"/>
      <c r="AG186" s="178"/>
      <c r="AH186" s="178"/>
      <c r="AI186" s="178"/>
      <c r="AJ186" s="178"/>
      <c r="AK186" s="178"/>
      <c r="AL186" s="178"/>
    </row>
    <row r="187" spans="4:38" ht="12.75" customHeight="1">
      <c r="D187" s="178"/>
      <c r="E187" s="178"/>
      <c r="F187" s="178"/>
      <c r="G187" s="178"/>
      <c r="H187" s="178"/>
      <c r="I187" s="178"/>
      <c r="J187" s="178"/>
      <c r="K187" s="178"/>
      <c r="L187" s="178"/>
      <c r="M187" s="178"/>
      <c r="N187" s="178"/>
      <c r="O187" s="178"/>
      <c r="P187" s="178"/>
      <c r="Q187" s="178"/>
      <c r="R187" s="178"/>
      <c r="S187" s="178"/>
      <c r="T187" s="178"/>
      <c r="U187" s="178"/>
      <c r="V187" s="178"/>
      <c r="W187" s="178"/>
      <c r="X187" s="178"/>
      <c r="Y187" s="178"/>
      <c r="Z187" s="178"/>
      <c r="AA187" s="178"/>
      <c r="AB187" s="178"/>
      <c r="AC187" s="178"/>
      <c r="AD187" s="178"/>
      <c r="AE187" s="178"/>
      <c r="AF187" s="178"/>
      <c r="AG187" s="178"/>
      <c r="AH187" s="178"/>
      <c r="AI187" s="178"/>
      <c r="AJ187" s="178"/>
      <c r="AK187" s="178"/>
      <c r="AL187" s="178"/>
    </row>
    <row r="188" spans="4:38" ht="12.75" customHeight="1">
      <c r="D188" s="178"/>
      <c r="E188" s="178"/>
      <c r="F188" s="178"/>
      <c r="G188" s="178"/>
      <c r="H188" s="178"/>
      <c r="I188" s="178"/>
      <c r="J188" s="178"/>
      <c r="K188" s="178"/>
      <c r="L188" s="178"/>
      <c r="M188" s="178"/>
      <c r="N188" s="178"/>
      <c r="O188" s="178"/>
      <c r="P188" s="178"/>
      <c r="Q188" s="178"/>
      <c r="R188" s="178"/>
      <c r="S188" s="178"/>
      <c r="T188" s="178"/>
      <c r="U188" s="178"/>
      <c r="V188" s="178"/>
      <c r="W188" s="178"/>
      <c r="X188" s="178"/>
      <c r="Y188" s="178"/>
      <c r="Z188" s="178"/>
      <c r="AA188" s="178"/>
      <c r="AB188" s="178"/>
      <c r="AC188" s="178"/>
      <c r="AD188" s="178"/>
      <c r="AE188" s="178"/>
      <c r="AF188" s="178"/>
      <c r="AG188" s="178"/>
      <c r="AH188" s="178"/>
      <c r="AI188" s="178"/>
      <c r="AJ188" s="178"/>
      <c r="AK188" s="178"/>
      <c r="AL188" s="178"/>
    </row>
    <row r="189" spans="4:38" ht="12.75" customHeight="1">
      <c r="D189" s="178"/>
      <c r="E189" s="178"/>
      <c r="F189" s="178"/>
      <c r="G189" s="178"/>
      <c r="H189" s="178"/>
      <c r="I189" s="178"/>
      <c r="J189" s="178"/>
      <c r="K189" s="178"/>
      <c r="L189" s="178"/>
      <c r="M189" s="178"/>
      <c r="N189" s="178"/>
      <c r="O189" s="178"/>
      <c r="P189" s="178"/>
      <c r="Q189" s="178"/>
      <c r="R189" s="178"/>
      <c r="S189" s="178"/>
      <c r="T189" s="178"/>
      <c r="U189" s="178"/>
      <c r="V189" s="178"/>
      <c r="W189" s="178"/>
      <c r="X189" s="178"/>
      <c r="Y189" s="178"/>
      <c r="Z189" s="178"/>
      <c r="AA189" s="178"/>
      <c r="AB189" s="178"/>
      <c r="AC189" s="178"/>
      <c r="AD189" s="178"/>
      <c r="AE189" s="178"/>
      <c r="AF189" s="178"/>
      <c r="AG189" s="178"/>
      <c r="AH189" s="178"/>
      <c r="AI189" s="178"/>
      <c r="AJ189" s="178"/>
      <c r="AK189" s="178"/>
      <c r="AL189" s="178"/>
    </row>
    <row r="190" spans="4:38" ht="12.75" customHeight="1">
      <c r="D190" s="178"/>
      <c r="E190" s="178"/>
      <c r="F190" s="178"/>
      <c r="G190" s="178"/>
      <c r="H190" s="178"/>
      <c r="I190" s="178"/>
      <c r="J190" s="178"/>
      <c r="K190" s="178"/>
      <c r="L190" s="178"/>
      <c r="M190" s="178"/>
      <c r="N190" s="178"/>
      <c r="O190" s="178"/>
      <c r="P190" s="178"/>
      <c r="Q190" s="178"/>
      <c r="R190" s="178"/>
      <c r="S190" s="178"/>
      <c r="T190" s="178"/>
      <c r="U190" s="178"/>
      <c r="V190" s="178"/>
      <c r="W190" s="178"/>
      <c r="X190" s="178"/>
      <c r="Y190" s="178"/>
      <c r="Z190" s="178"/>
      <c r="AA190" s="178"/>
      <c r="AB190" s="178"/>
      <c r="AC190" s="178"/>
      <c r="AD190" s="178"/>
      <c r="AE190" s="178"/>
      <c r="AF190" s="178"/>
      <c r="AG190" s="178"/>
      <c r="AH190" s="178"/>
      <c r="AI190" s="178"/>
      <c r="AJ190" s="178"/>
      <c r="AK190" s="178"/>
      <c r="AL190" s="178"/>
    </row>
    <row r="191" spans="4:38" ht="12.75" customHeight="1">
      <c r="D191" s="178"/>
      <c r="E191" s="178"/>
      <c r="F191" s="178"/>
      <c r="G191" s="178"/>
      <c r="H191" s="178"/>
      <c r="I191" s="178"/>
      <c r="J191" s="178"/>
      <c r="K191" s="178"/>
      <c r="L191" s="178"/>
      <c r="M191" s="178"/>
      <c r="N191" s="178"/>
      <c r="O191" s="178"/>
      <c r="P191" s="178"/>
      <c r="Q191" s="178"/>
      <c r="R191" s="178"/>
      <c r="S191" s="178"/>
      <c r="T191" s="178"/>
      <c r="U191" s="178"/>
      <c r="V191" s="178"/>
      <c r="W191" s="178"/>
      <c r="X191" s="178"/>
      <c r="Y191" s="178"/>
      <c r="Z191" s="178"/>
      <c r="AA191" s="178"/>
      <c r="AB191" s="178"/>
      <c r="AC191" s="178"/>
      <c r="AD191" s="178"/>
      <c r="AE191" s="178"/>
      <c r="AF191" s="178"/>
      <c r="AG191" s="178"/>
      <c r="AH191" s="178"/>
      <c r="AI191" s="178"/>
      <c r="AJ191" s="178"/>
      <c r="AK191" s="178"/>
      <c r="AL191" s="178"/>
    </row>
    <row r="192" spans="4:38" ht="12.75" customHeight="1">
      <c r="D192" s="178"/>
      <c r="E192" s="178"/>
      <c r="F192" s="178"/>
      <c r="G192" s="178"/>
      <c r="H192" s="178"/>
      <c r="I192" s="178"/>
      <c r="J192" s="178"/>
      <c r="K192" s="178"/>
      <c r="L192" s="178"/>
      <c r="M192" s="178"/>
      <c r="N192" s="178"/>
      <c r="O192" s="178"/>
      <c r="P192" s="178"/>
      <c r="Q192" s="178"/>
      <c r="R192" s="178"/>
      <c r="S192" s="178"/>
      <c r="T192" s="178"/>
      <c r="U192" s="178"/>
      <c r="V192" s="178"/>
      <c r="W192" s="178"/>
      <c r="X192" s="178"/>
      <c r="Y192" s="178"/>
      <c r="Z192" s="178"/>
      <c r="AA192" s="178"/>
      <c r="AB192" s="178"/>
      <c r="AC192" s="178"/>
      <c r="AD192" s="178"/>
      <c r="AE192" s="178"/>
      <c r="AF192" s="178"/>
      <c r="AG192" s="178"/>
      <c r="AH192" s="178"/>
      <c r="AI192" s="178"/>
      <c r="AJ192" s="178"/>
      <c r="AK192" s="178"/>
      <c r="AL192" s="178"/>
    </row>
    <row r="193" spans="4:38" ht="12.75" customHeight="1">
      <c r="D193" s="178"/>
      <c r="E193" s="178"/>
      <c r="F193" s="178"/>
      <c r="G193" s="178"/>
      <c r="H193" s="178"/>
      <c r="I193" s="178"/>
      <c r="J193" s="178"/>
      <c r="K193" s="178"/>
      <c r="L193" s="178"/>
      <c r="M193" s="178"/>
      <c r="N193" s="178"/>
      <c r="O193" s="178"/>
      <c r="P193" s="178"/>
      <c r="Q193" s="178"/>
      <c r="R193" s="178"/>
      <c r="S193" s="178"/>
      <c r="T193" s="178"/>
      <c r="U193" s="178"/>
      <c r="V193" s="178"/>
      <c r="W193" s="178"/>
      <c r="X193" s="178"/>
      <c r="Y193" s="178"/>
      <c r="Z193" s="178"/>
      <c r="AA193" s="178"/>
      <c r="AB193" s="178"/>
      <c r="AC193" s="178"/>
      <c r="AD193" s="178"/>
      <c r="AE193" s="178"/>
      <c r="AF193" s="178"/>
      <c r="AG193" s="178"/>
      <c r="AH193" s="178"/>
      <c r="AI193" s="178"/>
      <c r="AJ193" s="178"/>
      <c r="AK193" s="178"/>
      <c r="AL193" s="178"/>
    </row>
    <row r="194" spans="4:38" ht="12.75" customHeight="1">
      <c r="D194" s="178"/>
      <c r="E194" s="178"/>
      <c r="F194" s="178"/>
      <c r="G194" s="178"/>
      <c r="H194" s="178"/>
      <c r="I194" s="178"/>
      <c r="J194" s="178"/>
      <c r="K194" s="178"/>
      <c r="L194" s="178"/>
      <c r="M194" s="178"/>
      <c r="N194" s="178"/>
      <c r="O194" s="178"/>
      <c r="P194" s="178"/>
      <c r="Q194" s="178"/>
      <c r="R194" s="178"/>
      <c r="S194" s="178"/>
      <c r="T194" s="178"/>
      <c r="U194" s="178"/>
      <c r="V194" s="178"/>
      <c r="W194" s="178"/>
      <c r="X194" s="178"/>
      <c r="Y194" s="178"/>
      <c r="Z194" s="178"/>
      <c r="AA194" s="178"/>
      <c r="AB194" s="178"/>
      <c r="AC194" s="178"/>
      <c r="AD194" s="178"/>
      <c r="AE194" s="178"/>
      <c r="AF194" s="178"/>
      <c r="AG194" s="178"/>
      <c r="AH194" s="178"/>
      <c r="AI194" s="178"/>
      <c r="AJ194" s="178"/>
      <c r="AK194" s="178"/>
      <c r="AL194" s="178"/>
    </row>
    <row r="195" spans="4:38" ht="12.75" customHeight="1">
      <c r="D195" s="178"/>
      <c r="E195" s="178"/>
      <c r="F195" s="178"/>
      <c r="G195" s="178"/>
      <c r="H195" s="178"/>
      <c r="I195" s="178"/>
      <c r="J195" s="178"/>
      <c r="K195" s="178"/>
      <c r="L195" s="178"/>
      <c r="M195" s="178"/>
      <c r="N195" s="178"/>
      <c r="O195" s="178"/>
      <c r="P195" s="178"/>
      <c r="Q195" s="178"/>
      <c r="R195" s="178"/>
      <c r="S195" s="178"/>
      <c r="T195" s="178"/>
      <c r="U195" s="178"/>
      <c r="V195" s="178"/>
      <c r="W195" s="178"/>
      <c r="X195" s="178"/>
      <c r="Y195" s="178"/>
      <c r="Z195" s="178"/>
      <c r="AA195" s="178"/>
      <c r="AB195" s="178"/>
      <c r="AC195" s="178"/>
      <c r="AD195" s="178"/>
      <c r="AE195" s="178"/>
      <c r="AF195" s="178"/>
      <c r="AG195" s="178"/>
      <c r="AH195" s="178"/>
      <c r="AI195" s="178"/>
      <c r="AJ195" s="178"/>
      <c r="AK195" s="178"/>
      <c r="AL195" s="178"/>
    </row>
    <row r="196" spans="4:38" ht="12.75" customHeight="1">
      <c r="D196" s="178"/>
      <c r="E196" s="178"/>
      <c r="F196" s="178"/>
      <c r="G196" s="178"/>
      <c r="H196" s="178"/>
      <c r="I196" s="178"/>
      <c r="J196" s="178"/>
      <c r="K196" s="178"/>
      <c r="L196" s="178"/>
      <c r="M196" s="178"/>
      <c r="N196" s="178"/>
      <c r="O196" s="178"/>
      <c r="P196" s="178"/>
      <c r="Q196" s="178"/>
      <c r="R196" s="178"/>
      <c r="S196" s="178"/>
      <c r="T196" s="178"/>
      <c r="U196" s="178"/>
      <c r="V196" s="178"/>
      <c r="W196" s="178"/>
      <c r="X196" s="178"/>
      <c r="Y196" s="178"/>
      <c r="Z196" s="178"/>
      <c r="AA196" s="178"/>
      <c r="AB196" s="178"/>
      <c r="AC196" s="178"/>
      <c r="AD196" s="178"/>
      <c r="AE196" s="178"/>
      <c r="AF196" s="178"/>
      <c r="AG196" s="178"/>
      <c r="AH196" s="178"/>
      <c r="AI196" s="178"/>
      <c r="AJ196" s="178"/>
      <c r="AK196" s="178"/>
      <c r="AL196" s="178"/>
    </row>
    <row r="197" spans="4:38" ht="12.75" customHeight="1">
      <c r="D197" s="178"/>
      <c r="E197" s="178"/>
      <c r="F197" s="178"/>
      <c r="G197" s="178"/>
      <c r="H197" s="178"/>
      <c r="I197" s="178"/>
      <c r="J197" s="178"/>
      <c r="K197" s="178"/>
      <c r="L197" s="178"/>
      <c r="M197" s="178"/>
      <c r="N197" s="178"/>
      <c r="O197" s="178"/>
      <c r="P197" s="178"/>
      <c r="Q197" s="178"/>
      <c r="R197" s="178"/>
      <c r="S197" s="178"/>
      <c r="T197" s="178"/>
      <c r="U197" s="178"/>
      <c r="V197" s="178"/>
      <c r="W197" s="178"/>
      <c r="X197" s="178"/>
      <c r="Y197" s="178"/>
      <c r="Z197" s="178"/>
      <c r="AA197" s="178"/>
      <c r="AB197" s="178"/>
      <c r="AC197" s="178"/>
      <c r="AD197" s="178"/>
      <c r="AE197" s="178"/>
      <c r="AF197" s="178"/>
      <c r="AG197" s="178"/>
      <c r="AH197" s="178"/>
      <c r="AI197" s="178"/>
      <c r="AJ197" s="178"/>
      <c r="AK197" s="178"/>
      <c r="AL197" s="178"/>
    </row>
    <row r="198" spans="4:38" ht="12.75" customHeight="1">
      <c r="D198" s="178"/>
      <c r="E198" s="178"/>
      <c r="F198" s="178"/>
      <c r="G198" s="178"/>
      <c r="H198" s="178"/>
      <c r="I198" s="178"/>
      <c r="J198" s="178"/>
      <c r="K198" s="178"/>
      <c r="L198" s="178"/>
      <c r="M198" s="178"/>
      <c r="N198" s="178"/>
      <c r="O198" s="178"/>
      <c r="P198" s="178"/>
      <c r="Q198" s="178"/>
      <c r="R198" s="178"/>
      <c r="S198" s="178"/>
      <c r="T198" s="178"/>
      <c r="U198" s="178"/>
      <c r="V198" s="178"/>
      <c r="W198" s="178"/>
      <c r="X198" s="178"/>
      <c r="Y198" s="178"/>
      <c r="Z198" s="178"/>
      <c r="AA198" s="178"/>
      <c r="AB198" s="178"/>
      <c r="AC198" s="178"/>
      <c r="AD198" s="178"/>
      <c r="AE198" s="178"/>
      <c r="AF198" s="178"/>
      <c r="AG198" s="178"/>
      <c r="AH198" s="178"/>
      <c r="AI198" s="178"/>
      <c r="AJ198" s="178"/>
      <c r="AK198" s="178"/>
      <c r="AL198" s="178"/>
    </row>
    <row r="199" spans="4:38" ht="12.75" customHeight="1">
      <c r="D199" s="178"/>
      <c r="E199" s="178"/>
      <c r="F199" s="178"/>
      <c r="G199" s="178"/>
      <c r="H199" s="178"/>
      <c r="I199" s="178"/>
      <c r="J199" s="178"/>
      <c r="K199" s="178"/>
      <c r="L199" s="178"/>
      <c r="M199" s="178"/>
      <c r="N199" s="178"/>
      <c r="O199" s="178"/>
      <c r="P199" s="178"/>
      <c r="Q199" s="178"/>
      <c r="R199" s="178"/>
      <c r="S199" s="178"/>
      <c r="T199" s="178"/>
      <c r="U199" s="178"/>
      <c r="V199" s="178"/>
      <c r="W199" s="178"/>
      <c r="X199" s="178"/>
      <c r="Y199" s="178"/>
      <c r="Z199" s="178"/>
      <c r="AA199" s="178"/>
      <c r="AB199" s="178"/>
      <c r="AC199" s="178"/>
      <c r="AD199" s="178"/>
      <c r="AE199" s="178"/>
      <c r="AF199" s="178"/>
      <c r="AG199" s="178"/>
      <c r="AH199" s="178"/>
      <c r="AI199" s="178"/>
      <c r="AJ199" s="178"/>
      <c r="AK199" s="178"/>
      <c r="AL199" s="178"/>
    </row>
    <row r="200" spans="4:38" ht="12.75" customHeight="1">
      <c r="D200" s="178"/>
      <c r="E200" s="178"/>
      <c r="F200" s="178"/>
      <c r="G200" s="178"/>
      <c r="H200" s="178"/>
      <c r="I200" s="178"/>
      <c r="J200" s="178"/>
      <c r="K200" s="178"/>
      <c r="L200" s="178"/>
      <c r="M200" s="178"/>
      <c r="N200" s="178"/>
      <c r="O200" s="178"/>
      <c r="P200" s="178"/>
      <c r="Q200" s="178"/>
      <c r="R200" s="178"/>
      <c r="S200" s="178"/>
      <c r="T200" s="178"/>
      <c r="U200" s="178"/>
      <c r="V200" s="178"/>
      <c r="W200" s="178"/>
      <c r="X200" s="178"/>
      <c r="Y200" s="178"/>
      <c r="Z200" s="178"/>
      <c r="AA200" s="178"/>
      <c r="AB200" s="178"/>
      <c r="AC200" s="178"/>
      <c r="AD200" s="178"/>
      <c r="AE200" s="178"/>
      <c r="AF200" s="178"/>
      <c r="AG200" s="178"/>
      <c r="AH200" s="178"/>
      <c r="AI200" s="178"/>
      <c r="AJ200" s="178"/>
      <c r="AK200" s="178"/>
      <c r="AL200" s="178"/>
    </row>
    <row r="201" spans="4:38" ht="12.75" customHeight="1">
      <c r="D201" s="178"/>
      <c r="E201" s="178"/>
      <c r="F201" s="178"/>
      <c r="G201" s="178"/>
      <c r="H201" s="178"/>
      <c r="I201" s="178"/>
      <c r="J201" s="178"/>
      <c r="K201" s="178"/>
      <c r="L201" s="178"/>
      <c r="M201" s="178"/>
      <c r="N201" s="178"/>
      <c r="O201" s="178"/>
      <c r="P201" s="178"/>
      <c r="Q201" s="178"/>
      <c r="R201" s="178"/>
      <c r="S201" s="178"/>
      <c r="T201" s="178"/>
      <c r="U201" s="178"/>
      <c r="V201" s="178"/>
      <c r="W201" s="178"/>
      <c r="X201" s="178"/>
      <c r="Y201" s="178"/>
      <c r="Z201" s="178"/>
      <c r="AA201" s="178"/>
      <c r="AB201" s="178"/>
      <c r="AC201" s="178"/>
      <c r="AD201" s="178"/>
      <c r="AE201" s="178"/>
      <c r="AF201" s="178"/>
      <c r="AG201" s="178"/>
      <c r="AH201" s="178"/>
      <c r="AI201" s="178"/>
      <c r="AJ201" s="178"/>
      <c r="AK201" s="178"/>
      <c r="AL201" s="178"/>
    </row>
    <row r="202" spans="4:38" ht="12.75" customHeight="1">
      <c r="D202" s="178"/>
      <c r="E202" s="178"/>
      <c r="F202" s="178"/>
      <c r="G202" s="178"/>
      <c r="H202" s="178"/>
      <c r="I202" s="178"/>
      <c r="J202" s="178"/>
      <c r="K202" s="178"/>
      <c r="L202" s="178"/>
      <c r="M202" s="178"/>
      <c r="N202" s="178"/>
      <c r="O202" s="178"/>
      <c r="P202" s="178"/>
      <c r="Q202" s="178"/>
      <c r="R202" s="178"/>
      <c r="S202" s="178"/>
      <c r="T202" s="178"/>
      <c r="U202" s="178"/>
      <c r="V202" s="178"/>
      <c r="W202" s="178"/>
      <c r="X202" s="178"/>
      <c r="Y202" s="178"/>
      <c r="Z202" s="178"/>
      <c r="AA202" s="178"/>
      <c r="AB202" s="178"/>
      <c r="AC202" s="178"/>
      <c r="AD202" s="178"/>
      <c r="AE202" s="178"/>
      <c r="AF202" s="178"/>
      <c r="AG202" s="178"/>
      <c r="AH202" s="178"/>
      <c r="AI202" s="178"/>
      <c r="AJ202" s="178"/>
      <c r="AK202" s="178"/>
      <c r="AL202" s="178"/>
    </row>
    <row r="203" spans="4:38" ht="12.75" customHeight="1">
      <c r="D203" s="178"/>
      <c r="E203" s="178"/>
      <c r="F203" s="178"/>
      <c r="G203" s="178"/>
      <c r="H203" s="178"/>
      <c r="I203" s="178"/>
      <c r="J203" s="178"/>
      <c r="K203" s="178"/>
      <c r="L203" s="178"/>
      <c r="M203" s="178"/>
      <c r="N203" s="178"/>
      <c r="O203" s="178"/>
      <c r="P203" s="178"/>
      <c r="Q203" s="178"/>
      <c r="R203" s="178"/>
      <c r="S203" s="178"/>
      <c r="T203" s="178"/>
      <c r="U203" s="178"/>
      <c r="V203" s="178"/>
      <c r="W203" s="178"/>
      <c r="X203" s="178"/>
      <c r="Y203" s="178"/>
      <c r="Z203" s="178"/>
      <c r="AA203" s="178"/>
      <c r="AB203" s="178"/>
      <c r="AC203" s="178"/>
      <c r="AD203" s="178"/>
      <c r="AE203" s="178"/>
      <c r="AF203" s="178"/>
      <c r="AG203" s="178"/>
      <c r="AH203" s="178"/>
      <c r="AI203" s="178"/>
      <c r="AJ203" s="178"/>
      <c r="AK203" s="178"/>
      <c r="AL203" s="178"/>
    </row>
    <row r="204" spans="4:38" ht="12.75" customHeight="1">
      <c r="D204" s="178"/>
      <c r="E204" s="178"/>
      <c r="F204" s="178"/>
      <c r="G204" s="178"/>
      <c r="H204" s="178"/>
      <c r="I204" s="178"/>
      <c r="J204" s="178"/>
      <c r="K204" s="178"/>
      <c r="L204" s="178"/>
      <c r="M204" s="178"/>
      <c r="N204" s="178"/>
      <c r="O204" s="178"/>
      <c r="P204" s="178"/>
      <c r="Q204" s="178"/>
      <c r="R204" s="178"/>
      <c r="S204" s="178"/>
      <c r="T204" s="178"/>
      <c r="U204" s="178"/>
      <c r="V204" s="178"/>
      <c r="W204" s="178"/>
      <c r="X204" s="178"/>
      <c r="Y204" s="178"/>
      <c r="Z204" s="178"/>
      <c r="AA204" s="178"/>
      <c r="AB204" s="178"/>
      <c r="AC204" s="178"/>
      <c r="AD204" s="178"/>
      <c r="AE204" s="178"/>
      <c r="AF204" s="178"/>
      <c r="AG204" s="178"/>
      <c r="AH204" s="178"/>
      <c r="AI204" s="178"/>
      <c r="AJ204" s="178"/>
      <c r="AK204" s="178"/>
      <c r="AL204" s="178"/>
    </row>
    <row r="205" spans="4:38" ht="12.75" customHeight="1">
      <c r="D205" s="178"/>
      <c r="E205" s="178"/>
      <c r="F205" s="178"/>
      <c r="G205" s="178"/>
      <c r="H205" s="178"/>
      <c r="I205" s="178"/>
      <c r="J205" s="178"/>
      <c r="K205" s="178"/>
      <c r="L205" s="178"/>
      <c r="M205" s="178"/>
      <c r="N205" s="178"/>
      <c r="O205" s="178"/>
      <c r="P205" s="178"/>
      <c r="Q205" s="178"/>
      <c r="R205" s="178"/>
      <c r="S205" s="178"/>
      <c r="T205" s="178"/>
      <c r="U205" s="178"/>
      <c r="V205" s="178"/>
      <c r="W205" s="178"/>
      <c r="X205" s="178"/>
      <c r="Y205" s="178"/>
      <c r="Z205" s="178"/>
      <c r="AA205" s="178"/>
      <c r="AB205" s="178"/>
      <c r="AC205" s="178"/>
      <c r="AD205" s="178"/>
      <c r="AE205" s="178"/>
      <c r="AF205" s="178"/>
      <c r="AG205" s="178"/>
      <c r="AH205" s="178"/>
      <c r="AI205" s="178"/>
      <c r="AJ205" s="178"/>
      <c r="AK205" s="178"/>
      <c r="AL205" s="178"/>
    </row>
    <row r="206" spans="4:38" ht="12.75" customHeight="1">
      <c r="D206" s="178"/>
      <c r="E206" s="178"/>
      <c r="F206" s="178"/>
      <c r="G206" s="178"/>
      <c r="H206" s="178"/>
      <c r="I206" s="178"/>
      <c r="J206" s="178"/>
      <c r="K206" s="178"/>
      <c r="L206" s="178"/>
      <c r="M206" s="178"/>
      <c r="N206" s="178"/>
      <c r="O206" s="178"/>
      <c r="P206" s="178"/>
      <c r="Q206" s="178"/>
      <c r="R206" s="178"/>
      <c r="S206" s="178"/>
      <c r="T206" s="178"/>
      <c r="U206" s="178"/>
      <c r="V206" s="178"/>
      <c r="W206" s="178"/>
      <c r="X206" s="178"/>
      <c r="Y206" s="178"/>
      <c r="Z206" s="178"/>
      <c r="AA206" s="178"/>
      <c r="AB206" s="178"/>
      <c r="AC206" s="178"/>
      <c r="AD206" s="178"/>
      <c r="AE206" s="178"/>
      <c r="AF206" s="178"/>
      <c r="AG206" s="178"/>
      <c r="AH206" s="178"/>
      <c r="AI206" s="178"/>
      <c r="AJ206" s="178"/>
      <c r="AK206" s="178"/>
      <c r="AL206" s="178"/>
    </row>
    <row r="207" spans="4:38" ht="12.75" customHeight="1">
      <c r="D207" s="178"/>
      <c r="E207" s="178"/>
      <c r="F207" s="178"/>
      <c r="G207" s="178"/>
      <c r="H207" s="178"/>
      <c r="I207" s="178"/>
      <c r="J207" s="178"/>
      <c r="K207" s="178"/>
      <c r="L207" s="178"/>
      <c r="M207" s="178"/>
      <c r="N207" s="178"/>
      <c r="O207" s="178"/>
      <c r="P207" s="178"/>
      <c r="Q207" s="178"/>
      <c r="R207" s="178"/>
      <c r="S207" s="178"/>
      <c r="T207" s="178"/>
      <c r="U207" s="178"/>
      <c r="V207" s="178"/>
      <c r="W207" s="178"/>
      <c r="X207" s="178"/>
      <c r="Y207" s="178"/>
      <c r="Z207" s="178"/>
      <c r="AA207" s="178"/>
      <c r="AB207" s="178"/>
      <c r="AC207" s="178"/>
      <c r="AD207" s="178"/>
      <c r="AE207" s="178"/>
      <c r="AF207" s="178"/>
      <c r="AG207" s="178"/>
      <c r="AH207" s="178"/>
      <c r="AI207" s="178"/>
      <c r="AJ207" s="178"/>
      <c r="AK207" s="178"/>
      <c r="AL207" s="178"/>
    </row>
    <row r="208" spans="4:38" ht="12.75" customHeight="1">
      <c r="D208" s="178"/>
      <c r="E208" s="178"/>
      <c r="F208" s="178"/>
      <c r="G208" s="178"/>
      <c r="H208" s="178"/>
      <c r="I208" s="178"/>
      <c r="J208" s="178"/>
      <c r="K208" s="178"/>
      <c r="L208" s="178"/>
      <c r="M208" s="178"/>
      <c r="N208" s="178"/>
      <c r="O208" s="178"/>
      <c r="P208" s="178"/>
      <c r="Q208" s="178"/>
      <c r="R208" s="178"/>
      <c r="S208" s="178"/>
      <c r="T208" s="178"/>
      <c r="U208" s="178"/>
      <c r="V208" s="178"/>
      <c r="W208" s="178"/>
      <c r="X208" s="178"/>
      <c r="Y208" s="178"/>
      <c r="Z208" s="178"/>
      <c r="AA208" s="178"/>
      <c r="AB208" s="178"/>
      <c r="AC208" s="178"/>
      <c r="AD208" s="178"/>
      <c r="AE208" s="178"/>
      <c r="AF208" s="178"/>
      <c r="AG208" s="178"/>
      <c r="AH208" s="178"/>
      <c r="AI208" s="178"/>
      <c r="AJ208" s="178"/>
      <c r="AK208" s="178"/>
      <c r="AL208" s="178"/>
    </row>
    <row r="209" spans="4:38" ht="12.75" customHeight="1">
      <c r="D209" s="178"/>
      <c r="E209" s="178"/>
      <c r="F209" s="178"/>
      <c r="G209" s="178"/>
      <c r="H209" s="178"/>
      <c r="I209" s="178"/>
      <c r="J209" s="178"/>
      <c r="K209" s="178"/>
      <c r="L209" s="178"/>
      <c r="M209" s="178"/>
      <c r="N209" s="178"/>
      <c r="O209" s="178"/>
      <c r="P209" s="178"/>
      <c r="Q209" s="178"/>
      <c r="R209" s="178"/>
      <c r="S209" s="178"/>
      <c r="T209" s="178"/>
      <c r="U209" s="178"/>
      <c r="V209" s="178"/>
      <c r="W209" s="178"/>
      <c r="X209" s="178"/>
      <c r="Y209" s="178"/>
      <c r="Z209" s="178"/>
      <c r="AA209" s="178"/>
      <c r="AB209" s="178"/>
      <c r="AC209" s="178"/>
      <c r="AD209" s="178"/>
      <c r="AE209" s="178"/>
      <c r="AF209" s="178"/>
      <c r="AG209" s="178"/>
      <c r="AH209" s="178"/>
      <c r="AI209" s="178"/>
      <c r="AJ209" s="178"/>
      <c r="AK209" s="178"/>
      <c r="AL209" s="178"/>
    </row>
    <row r="210" spans="4:38" ht="12.75" customHeight="1">
      <c r="D210" s="178"/>
      <c r="E210" s="178"/>
      <c r="F210" s="178"/>
      <c r="G210" s="178"/>
      <c r="H210" s="178"/>
      <c r="I210" s="178"/>
      <c r="J210" s="178"/>
      <c r="K210" s="178"/>
      <c r="L210" s="178"/>
      <c r="M210" s="178"/>
      <c r="N210" s="178"/>
      <c r="O210" s="178"/>
      <c r="P210" s="178"/>
      <c r="Q210" s="178"/>
      <c r="R210" s="178"/>
      <c r="S210" s="178"/>
      <c r="T210" s="178"/>
      <c r="U210" s="178"/>
      <c r="V210" s="178"/>
      <c r="W210" s="178"/>
      <c r="X210" s="178"/>
      <c r="Y210" s="178"/>
      <c r="Z210" s="178"/>
      <c r="AA210" s="178"/>
      <c r="AB210" s="178"/>
      <c r="AC210" s="178"/>
      <c r="AD210" s="178"/>
      <c r="AE210" s="178"/>
      <c r="AF210" s="178"/>
      <c r="AG210" s="178"/>
      <c r="AH210" s="178"/>
      <c r="AI210" s="178"/>
      <c r="AJ210" s="178"/>
      <c r="AK210" s="178"/>
      <c r="AL210" s="178"/>
    </row>
    <row r="211" spans="4:38" ht="12.75" customHeight="1">
      <c r="D211" s="178"/>
      <c r="E211" s="178"/>
      <c r="F211" s="178"/>
      <c r="G211" s="178"/>
      <c r="H211" s="178"/>
      <c r="I211" s="178"/>
      <c r="J211" s="178"/>
      <c r="K211" s="178"/>
      <c r="L211" s="178"/>
      <c r="M211" s="178"/>
      <c r="N211" s="178"/>
      <c r="O211" s="178"/>
      <c r="P211" s="178"/>
      <c r="Q211" s="178"/>
      <c r="R211" s="178"/>
      <c r="S211" s="178"/>
      <c r="T211" s="178"/>
      <c r="U211" s="178"/>
      <c r="V211" s="178"/>
      <c r="W211" s="178"/>
      <c r="X211" s="178"/>
      <c r="Y211" s="178"/>
      <c r="Z211" s="178"/>
      <c r="AA211" s="178"/>
      <c r="AB211" s="178"/>
      <c r="AC211" s="178"/>
      <c r="AD211" s="178"/>
      <c r="AE211" s="178"/>
      <c r="AF211" s="178"/>
      <c r="AG211" s="178"/>
      <c r="AH211" s="178"/>
      <c r="AI211" s="178"/>
      <c r="AJ211" s="178"/>
      <c r="AK211" s="178"/>
      <c r="AL211" s="178"/>
    </row>
    <row r="212" spans="4:38" ht="12.75" customHeight="1">
      <c r="D212" s="178"/>
      <c r="E212" s="178"/>
      <c r="F212" s="178"/>
      <c r="G212" s="178"/>
      <c r="H212" s="178"/>
      <c r="I212" s="178"/>
      <c r="J212" s="178"/>
      <c r="K212" s="178"/>
      <c r="L212" s="178"/>
      <c r="M212" s="178"/>
      <c r="N212" s="178"/>
      <c r="O212" s="178"/>
      <c r="P212" s="178"/>
      <c r="Q212" s="178"/>
      <c r="R212" s="178"/>
      <c r="S212" s="178"/>
      <c r="T212" s="178"/>
      <c r="U212" s="178"/>
      <c r="V212" s="178"/>
      <c r="W212" s="178"/>
      <c r="X212" s="178"/>
      <c r="Y212" s="178"/>
      <c r="Z212" s="178"/>
      <c r="AA212" s="178"/>
      <c r="AB212" s="178"/>
      <c r="AC212" s="178"/>
      <c r="AD212" s="178"/>
      <c r="AE212" s="178"/>
      <c r="AF212" s="178"/>
      <c r="AG212" s="178"/>
      <c r="AH212" s="178"/>
      <c r="AI212" s="178"/>
      <c r="AJ212" s="178"/>
      <c r="AK212" s="178"/>
      <c r="AL212" s="178"/>
    </row>
    <row r="213" spans="4:38" ht="12.75" customHeight="1">
      <c r="D213" s="178"/>
      <c r="E213" s="178"/>
      <c r="F213" s="178"/>
      <c r="G213" s="178"/>
      <c r="H213" s="178"/>
      <c r="I213" s="178"/>
      <c r="J213" s="178"/>
      <c r="K213" s="178"/>
      <c r="L213" s="178"/>
      <c r="M213" s="178"/>
      <c r="N213" s="178"/>
      <c r="O213" s="178"/>
      <c r="P213" s="178"/>
      <c r="Q213" s="178"/>
      <c r="R213" s="178"/>
      <c r="S213" s="178"/>
      <c r="T213" s="178"/>
      <c r="U213" s="178"/>
      <c r="V213" s="178"/>
      <c r="W213" s="178"/>
      <c r="X213" s="178"/>
      <c r="Y213" s="178"/>
      <c r="Z213" s="178"/>
      <c r="AA213" s="178"/>
      <c r="AB213" s="178"/>
      <c r="AC213" s="178"/>
      <c r="AD213" s="178"/>
      <c r="AE213" s="178"/>
      <c r="AF213" s="178"/>
      <c r="AG213" s="178"/>
      <c r="AH213" s="178"/>
      <c r="AI213" s="178"/>
      <c r="AJ213" s="178"/>
      <c r="AK213" s="178"/>
      <c r="AL213" s="178"/>
    </row>
    <row r="214" spans="4:38" ht="12.75" customHeight="1">
      <c r="D214" s="178"/>
      <c r="E214" s="178"/>
      <c r="F214" s="178"/>
      <c r="G214" s="178"/>
      <c r="H214" s="178"/>
      <c r="I214" s="178"/>
      <c r="J214" s="178"/>
      <c r="K214" s="178"/>
      <c r="L214" s="178"/>
      <c r="M214" s="178"/>
      <c r="N214" s="178"/>
      <c r="O214" s="178"/>
      <c r="P214" s="178"/>
      <c r="Q214" s="178"/>
      <c r="R214" s="178"/>
      <c r="S214" s="178"/>
      <c r="T214" s="178"/>
      <c r="U214" s="178"/>
      <c r="V214" s="178"/>
      <c r="W214" s="178"/>
      <c r="X214" s="178"/>
      <c r="Y214" s="178"/>
      <c r="Z214" s="178"/>
      <c r="AA214" s="178"/>
      <c r="AB214" s="178"/>
      <c r="AC214" s="178"/>
      <c r="AD214" s="178"/>
      <c r="AE214" s="178"/>
      <c r="AF214" s="178"/>
      <c r="AG214" s="178"/>
      <c r="AH214" s="178"/>
      <c r="AI214" s="178"/>
      <c r="AJ214" s="178"/>
      <c r="AK214" s="178"/>
      <c r="AL214" s="178"/>
    </row>
    <row r="215" spans="4:38" ht="12.75" customHeight="1">
      <c r="D215" s="178"/>
      <c r="E215" s="178"/>
      <c r="F215" s="178"/>
      <c r="G215" s="178"/>
      <c r="H215" s="178"/>
      <c r="I215" s="178"/>
      <c r="J215" s="178"/>
      <c r="K215" s="178"/>
      <c r="L215" s="178"/>
      <c r="M215" s="178"/>
      <c r="N215" s="178"/>
      <c r="O215" s="178"/>
      <c r="P215" s="178"/>
      <c r="Q215" s="178"/>
      <c r="R215" s="178"/>
      <c r="S215" s="178"/>
      <c r="T215" s="178"/>
      <c r="U215" s="178"/>
      <c r="V215" s="178"/>
      <c r="W215" s="178"/>
      <c r="X215" s="178"/>
      <c r="Y215" s="178"/>
      <c r="Z215" s="178"/>
      <c r="AA215" s="178"/>
      <c r="AB215" s="178"/>
      <c r="AC215" s="178"/>
      <c r="AD215" s="178"/>
      <c r="AE215" s="178"/>
      <c r="AF215" s="178"/>
      <c r="AG215" s="178"/>
      <c r="AH215" s="178"/>
      <c r="AI215" s="178"/>
      <c r="AJ215" s="178"/>
      <c r="AK215" s="178"/>
      <c r="AL215" s="178"/>
    </row>
    <row r="216" spans="4:38" ht="12.75" customHeight="1">
      <c r="D216" s="178"/>
      <c r="E216" s="178"/>
      <c r="F216" s="178"/>
      <c r="G216" s="178"/>
      <c r="H216" s="178"/>
      <c r="I216" s="178"/>
      <c r="J216" s="178"/>
      <c r="K216" s="178"/>
      <c r="L216" s="178"/>
      <c r="M216" s="178"/>
      <c r="N216" s="178"/>
      <c r="O216" s="178"/>
      <c r="P216" s="178"/>
      <c r="Q216" s="178"/>
      <c r="R216" s="178"/>
      <c r="S216" s="178"/>
      <c r="T216" s="178"/>
      <c r="U216" s="178"/>
      <c r="V216" s="178"/>
      <c r="W216" s="178"/>
      <c r="X216" s="178"/>
      <c r="Y216" s="178"/>
      <c r="Z216" s="178"/>
      <c r="AA216" s="178"/>
      <c r="AB216" s="178"/>
      <c r="AC216" s="178"/>
      <c r="AD216" s="178"/>
      <c r="AE216" s="178"/>
      <c r="AF216" s="178"/>
      <c r="AG216" s="178"/>
      <c r="AH216" s="178"/>
      <c r="AI216" s="178"/>
      <c r="AJ216" s="178"/>
      <c r="AK216" s="178"/>
      <c r="AL216" s="178"/>
    </row>
    <row r="217" spans="4:38" ht="12.75" customHeight="1">
      <c r="D217" s="178"/>
      <c r="E217" s="178"/>
      <c r="F217" s="178"/>
      <c r="G217" s="178"/>
      <c r="H217" s="178"/>
      <c r="I217" s="178"/>
      <c r="J217" s="178"/>
      <c r="K217" s="178"/>
      <c r="L217" s="178"/>
      <c r="M217" s="178"/>
      <c r="N217" s="178"/>
      <c r="O217" s="178"/>
      <c r="P217" s="178"/>
      <c r="Q217" s="178"/>
      <c r="R217" s="178"/>
      <c r="S217" s="178"/>
      <c r="T217" s="178"/>
      <c r="U217" s="178"/>
      <c r="V217" s="178"/>
      <c r="W217" s="178"/>
      <c r="X217" s="178"/>
      <c r="Y217" s="178"/>
      <c r="Z217" s="178"/>
      <c r="AA217" s="178"/>
      <c r="AB217" s="178"/>
      <c r="AC217" s="178"/>
      <c r="AD217" s="178"/>
      <c r="AE217" s="178"/>
      <c r="AF217" s="178"/>
      <c r="AG217" s="178"/>
      <c r="AH217" s="178"/>
      <c r="AI217" s="178"/>
      <c r="AJ217" s="178"/>
      <c r="AK217" s="178"/>
      <c r="AL217" s="178"/>
    </row>
    <row r="218" spans="4:38" ht="12.75" customHeight="1">
      <c r="D218" s="178"/>
      <c r="E218" s="178"/>
      <c r="F218" s="178"/>
      <c r="G218" s="178"/>
      <c r="H218" s="178"/>
      <c r="I218" s="178"/>
      <c r="J218" s="178"/>
      <c r="K218" s="178"/>
      <c r="L218" s="178"/>
      <c r="M218" s="178"/>
      <c r="N218" s="178"/>
      <c r="O218" s="178"/>
      <c r="P218" s="178"/>
      <c r="Q218" s="178"/>
      <c r="R218" s="178"/>
      <c r="S218" s="178"/>
      <c r="T218" s="178"/>
      <c r="U218" s="178"/>
      <c r="V218" s="178"/>
      <c r="W218" s="178"/>
      <c r="X218" s="178"/>
      <c r="Y218" s="178"/>
      <c r="Z218" s="178"/>
      <c r="AA218" s="178"/>
      <c r="AB218" s="178"/>
      <c r="AC218" s="178"/>
      <c r="AD218" s="178"/>
      <c r="AE218" s="178"/>
      <c r="AF218" s="178"/>
      <c r="AG218" s="178"/>
      <c r="AH218" s="178"/>
      <c r="AI218" s="178"/>
      <c r="AJ218" s="178"/>
      <c r="AK218" s="178"/>
      <c r="AL218" s="178"/>
    </row>
    <row r="219" spans="4:38" ht="12.75" customHeight="1">
      <c r="D219" s="178"/>
      <c r="E219" s="178"/>
      <c r="F219" s="178"/>
      <c r="G219" s="178"/>
      <c r="H219" s="178"/>
      <c r="I219" s="178"/>
      <c r="J219" s="178"/>
      <c r="K219" s="178"/>
      <c r="L219" s="178"/>
      <c r="M219" s="178"/>
      <c r="N219" s="178"/>
      <c r="O219" s="178"/>
      <c r="P219" s="178"/>
      <c r="Q219" s="178"/>
      <c r="R219" s="178"/>
      <c r="S219" s="178"/>
      <c r="T219" s="178"/>
      <c r="U219" s="178"/>
      <c r="V219" s="178"/>
      <c r="W219" s="178"/>
      <c r="X219" s="178"/>
      <c r="Y219" s="178"/>
      <c r="Z219" s="178"/>
      <c r="AA219" s="178"/>
      <c r="AB219" s="178"/>
      <c r="AC219" s="178"/>
      <c r="AD219" s="178"/>
      <c r="AE219" s="178"/>
      <c r="AF219" s="178"/>
      <c r="AG219" s="178"/>
      <c r="AH219" s="178"/>
      <c r="AI219" s="178"/>
      <c r="AJ219" s="178"/>
      <c r="AK219" s="178"/>
      <c r="AL219" s="178"/>
    </row>
    <row r="220" spans="4:38" ht="12.75" customHeight="1">
      <c r="D220" s="178"/>
      <c r="E220" s="178"/>
      <c r="F220" s="178"/>
      <c r="G220" s="178"/>
      <c r="H220" s="178"/>
      <c r="I220" s="178"/>
      <c r="J220" s="178"/>
      <c r="K220" s="178"/>
      <c r="L220" s="178"/>
      <c r="M220" s="178"/>
      <c r="N220" s="178"/>
      <c r="O220" s="178"/>
      <c r="P220" s="178"/>
      <c r="Q220" s="178"/>
      <c r="R220" s="178"/>
      <c r="S220" s="178"/>
      <c r="T220" s="178"/>
      <c r="U220" s="178"/>
      <c r="V220" s="178"/>
      <c r="W220" s="178"/>
      <c r="X220" s="178"/>
      <c r="Y220" s="178"/>
      <c r="Z220" s="178"/>
      <c r="AA220" s="178"/>
      <c r="AB220" s="178"/>
      <c r="AC220" s="178"/>
      <c r="AD220" s="178"/>
      <c r="AE220" s="178"/>
      <c r="AF220" s="178"/>
      <c r="AG220" s="178"/>
      <c r="AH220" s="178"/>
      <c r="AI220" s="178"/>
      <c r="AJ220" s="178"/>
      <c r="AK220" s="178"/>
      <c r="AL220" s="178"/>
    </row>
    <row r="221" spans="4:38" ht="12.75" customHeight="1">
      <c r="D221" s="178"/>
      <c r="E221" s="178"/>
      <c r="F221" s="178"/>
      <c r="G221" s="178"/>
      <c r="H221" s="178"/>
      <c r="I221" s="178"/>
      <c r="J221" s="178"/>
      <c r="K221" s="178"/>
      <c r="L221" s="178"/>
      <c r="M221" s="178"/>
      <c r="N221" s="178"/>
      <c r="O221" s="178"/>
      <c r="P221" s="178"/>
      <c r="Q221" s="178"/>
      <c r="R221" s="178"/>
      <c r="S221" s="178"/>
      <c r="T221" s="178"/>
      <c r="U221" s="178"/>
      <c r="V221" s="178"/>
      <c r="W221" s="178"/>
      <c r="X221" s="178"/>
      <c r="Y221" s="178"/>
      <c r="Z221" s="178"/>
      <c r="AA221" s="178"/>
      <c r="AB221" s="178"/>
      <c r="AC221" s="178"/>
      <c r="AD221" s="178"/>
      <c r="AE221" s="178"/>
      <c r="AF221" s="178"/>
      <c r="AG221" s="178"/>
      <c r="AH221" s="178"/>
      <c r="AI221" s="178"/>
      <c r="AJ221" s="178"/>
      <c r="AK221" s="178"/>
      <c r="AL221" s="178"/>
    </row>
    <row r="222" spans="4:38" ht="12.75" customHeight="1">
      <c r="D222" s="178"/>
      <c r="E222" s="178"/>
      <c r="F222" s="178"/>
      <c r="G222" s="178"/>
      <c r="H222" s="178"/>
      <c r="I222" s="178"/>
      <c r="J222" s="178"/>
      <c r="K222" s="178"/>
      <c r="L222" s="178"/>
      <c r="M222" s="178"/>
      <c r="N222" s="178"/>
      <c r="O222" s="178"/>
      <c r="P222" s="178"/>
      <c r="Q222" s="178"/>
      <c r="R222" s="178"/>
      <c r="S222" s="178"/>
      <c r="T222" s="178"/>
      <c r="U222" s="178"/>
      <c r="V222" s="178"/>
      <c r="W222" s="178"/>
      <c r="X222" s="178"/>
      <c r="Y222" s="178"/>
      <c r="Z222" s="178"/>
      <c r="AA222" s="178"/>
      <c r="AB222" s="178"/>
      <c r="AC222" s="178"/>
      <c r="AD222" s="178"/>
      <c r="AE222" s="178"/>
      <c r="AF222" s="178"/>
      <c r="AG222" s="178"/>
      <c r="AH222" s="178"/>
      <c r="AI222" s="178"/>
      <c r="AJ222" s="178"/>
      <c r="AK222" s="178"/>
      <c r="AL222" s="178"/>
    </row>
    <row r="223" spans="4:38" ht="12.75" customHeight="1">
      <c r="D223" s="178"/>
      <c r="E223" s="178"/>
      <c r="F223" s="178"/>
      <c r="G223" s="178"/>
      <c r="H223" s="178"/>
      <c r="I223" s="178"/>
      <c r="J223" s="178"/>
      <c r="K223" s="178"/>
      <c r="L223" s="178"/>
      <c r="M223" s="178"/>
      <c r="N223" s="178"/>
      <c r="O223" s="178"/>
      <c r="P223" s="178"/>
      <c r="Q223" s="178"/>
      <c r="R223" s="178"/>
      <c r="S223" s="178"/>
      <c r="T223" s="178"/>
      <c r="U223" s="178"/>
      <c r="V223" s="178"/>
      <c r="W223" s="178"/>
      <c r="X223" s="178"/>
      <c r="Y223" s="178"/>
      <c r="Z223" s="178"/>
      <c r="AA223" s="178"/>
      <c r="AB223" s="178"/>
      <c r="AC223" s="178"/>
      <c r="AD223" s="178"/>
      <c r="AE223" s="178"/>
      <c r="AF223" s="178"/>
      <c r="AG223" s="178"/>
      <c r="AH223" s="178"/>
      <c r="AI223" s="178"/>
      <c r="AJ223" s="178"/>
      <c r="AK223" s="178"/>
      <c r="AL223" s="178"/>
    </row>
    <row r="224" spans="4:38" ht="12.75" customHeight="1">
      <c r="D224" s="178"/>
      <c r="E224" s="178"/>
      <c r="F224" s="178"/>
      <c r="G224" s="178"/>
      <c r="H224" s="178"/>
      <c r="I224" s="178"/>
      <c r="J224" s="178"/>
      <c r="K224" s="178"/>
      <c r="L224" s="178"/>
      <c r="M224" s="178"/>
      <c r="N224" s="178"/>
      <c r="O224" s="178"/>
      <c r="P224" s="178"/>
      <c r="Q224" s="178"/>
      <c r="R224" s="178"/>
      <c r="S224" s="178"/>
      <c r="T224" s="178"/>
      <c r="U224" s="178"/>
      <c r="V224" s="178"/>
      <c r="W224" s="178"/>
      <c r="X224" s="178"/>
      <c r="Y224" s="178"/>
      <c r="Z224" s="178"/>
      <c r="AA224" s="178"/>
      <c r="AB224" s="178"/>
      <c r="AC224" s="178"/>
      <c r="AD224" s="178"/>
      <c r="AE224" s="178"/>
      <c r="AF224" s="178"/>
      <c r="AG224" s="178"/>
      <c r="AH224" s="178"/>
      <c r="AI224" s="178"/>
      <c r="AJ224" s="178"/>
      <c r="AK224" s="178"/>
      <c r="AL224" s="178"/>
    </row>
    <row r="225" spans="4:38" ht="12.75" customHeight="1">
      <c r="D225" s="178"/>
      <c r="E225" s="178"/>
      <c r="F225" s="178"/>
      <c r="G225" s="178"/>
      <c r="H225" s="178"/>
      <c r="I225" s="178"/>
      <c r="J225" s="178"/>
      <c r="K225" s="178"/>
      <c r="L225" s="178"/>
      <c r="M225" s="178"/>
      <c r="N225" s="178"/>
      <c r="O225" s="178"/>
      <c r="P225" s="178"/>
      <c r="Q225" s="178"/>
      <c r="R225" s="178"/>
      <c r="S225" s="178"/>
      <c r="T225" s="178"/>
      <c r="U225" s="178"/>
      <c r="V225" s="178"/>
      <c r="W225" s="178"/>
      <c r="X225" s="178"/>
      <c r="Y225" s="178"/>
      <c r="Z225" s="178"/>
      <c r="AA225" s="178"/>
      <c r="AB225" s="178"/>
      <c r="AC225" s="178"/>
      <c r="AD225" s="178"/>
      <c r="AE225" s="178"/>
      <c r="AF225" s="178"/>
      <c r="AG225" s="178"/>
      <c r="AH225" s="178"/>
      <c r="AI225" s="178"/>
      <c r="AJ225" s="178"/>
      <c r="AK225" s="178"/>
      <c r="AL225" s="178"/>
    </row>
    <row r="226" spans="4:38" ht="12.75" customHeight="1">
      <c r="D226" s="178"/>
      <c r="E226" s="178"/>
      <c r="F226" s="178"/>
      <c r="G226" s="178"/>
      <c r="H226" s="178"/>
      <c r="I226" s="178"/>
      <c r="J226" s="178"/>
      <c r="K226" s="178"/>
      <c r="L226" s="178"/>
      <c r="M226" s="178"/>
      <c r="N226" s="178"/>
      <c r="O226" s="178"/>
      <c r="P226" s="178"/>
      <c r="Q226" s="178"/>
      <c r="R226" s="178"/>
      <c r="S226" s="178"/>
      <c r="T226" s="178"/>
      <c r="U226" s="178"/>
      <c r="V226" s="178"/>
      <c r="W226" s="178"/>
      <c r="X226" s="178"/>
      <c r="Y226" s="178"/>
      <c r="Z226" s="178"/>
      <c r="AA226" s="178"/>
      <c r="AB226" s="178"/>
      <c r="AC226" s="178"/>
      <c r="AD226" s="178"/>
      <c r="AE226" s="178"/>
      <c r="AF226" s="178"/>
      <c r="AG226" s="178"/>
      <c r="AH226" s="178"/>
      <c r="AI226" s="178"/>
      <c r="AJ226" s="178"/>
      <c r="AK226" s="178"/>
      <c r="AL226" s="178"/>
    </row>
    <row r="227" spans="4:38" ht="12.75" customHeight="1">
      <c r="D227" s="178"/>
      <c r="E227" s="178"/>
      <c r="F227" s="178"/>
      <c r="G227" s="178"/>
      <c r="H227" s="178"/>
      <c r="I227" s="178"/>
      <c r="J227" s="178"/>
      <c r="K227" s="178"/>
      <c r="L227" s="178"/>
      <c r="M227" s="178"/>
      <c r="N227" s="178"/>
      <c r="O227" s="178"/>
      <c r="P227" s="178"/>
      <c r="Q227" s="178"/>
      <c r="R227" s="178"/>
      <c r="S227" s="178"/>
      <c r="T227" s="178"/>
      <c r="U227" s="178"/>
      <c r="V227" s="178"/>
      <c r="W227" s="178"/>
      <c r="X227" s="178"/>
      <c r="Y227" s="178"/>
      <c r="Z227" s="178"/>
      <c r="AA227" s="178"/>
      <c r="AB227" s="178"/>
      <c r="AC227" s="178"/>
      <c r="AD227" s="178"/>
      <c r="AE227" s="178"/>
      <c r="AF227" s="178"/>
      <c r="AG227" s="178"/>
      <c r="AH227" s="178"/>
      <c r="AI227" s="178"/>
      <c r="AJ227" s="178"/>
      <c r="AK227" s="178"/>
      <c r="AL227" s="178"/>
    </row>
    <row r="228" spans="4:38" ht="12.75" customHeight="1">
      <c r="D228" s="178"/>
      <c r="E228" s="178"/>
      <c r="F228" s="178"/>
      <c r="G228" s="178"/>
      <c r="H228" s="178"/>
      <c r="I228" s="178"/>
      <c r="J228" s="178"/>
      <c r="K228" s="178"/>
      <c r="L228" s="178"/>
      <c r="M228" s="178"/>
      <c r="N228" s="178"/>
      <c r="O228" s="178"/>
      <c r="P228" s="178"/>
      <c r="Q228" s="178"/>
      <c r="R228" s="178"/>
      <c r="S228" s="178"/>
      <c r="T228" s="178"/>
      <c r="U228" s="178"/>
      <c r="V228" s="178"/>
      <c r="W228" s="178"/>
      <c r="X228" s="178"/>
      <c r="Y228" s="178"/>
      <c r="Z228" s="178"/>
      <c r="AA228" s="178"/>
      <c r="AB228" s="178"/>
      <c r="AC228" s="178"/>
      <c r="AD228" s="178"/>
      <c r="AE228" s="178"/>
      <c r="AF228" s="178"/>
      <c r="AG228" s="178"/>
      <c r="AH228" s="178"/>
      <c r="AI228" s="178"/>
      <c r="AJ228" s="178"/>
      <c r="AK228" s="178"/>
      <c r="AL228" s="178"/>
    </row>
    <row r="229" spans="4:38" ht="12.75" customHeight="1">
      <c r="D229" s="178"/>
      <c r="E229" s="178"/>
      <c r="F229" s="178"/>
      <c r="G229" s="178"/>
      <c r="H229" s="178"/>
      <c r="I229" s="178"/>
      <c r="J229" s="178"/>
      <c r="K229" s="178"/>
      <c r="L229" s="178"/>
      <c r="M229" s="178"/>
      <c r="N229" s="178"/>
      <c r="O229" s="178"/>
      <c r="P229" s="178"/>
      <c r="Q229" s="178"/>
      <c r="R229" s="178"/>
      <c r="S229" s="178"/>
      <c r="T229" s="178"/>
      <c r="U229" s="178"/>
      <c r="V229" s="178"/>
      <c r="W229" s="178"/>
      <c r="X229" s="178"/>
      <c r="Y229" s="178"/>
      <c r="Z229" s="178"/>
      <c r="AA229" s="178"/>
      <c r="AB229" s="178"/>
      <c r="AC229" s="178"/>
      <c r="AD229" s="178"/>
      <c r="AE229" s="178"/>
      <c r="AF229" s="178"/>
      <c r="AG229" s="178"/>
      <c r="AH229" s="178"/>
      <c r="AI229" s="178"/>
      <c r="AJ229" s="178"/>
      <c r="AK229" s="178"/>
      <c r="AL229" s="178"/>
    </row>
    <row r="230" spans="4:38" ht="12.75" customHeight="1">
      <c r="D230" s="178"/>
      <c r="E230" s="178"/>
      <c r="F230" s="178"/>
      <c r="G230" s="178"/>
      <c r="H230" s="178"/>
      <c r="I230" s="178"/>
      <c r="J230" s="178"/>
      <c r="K230" s="178"/>
      <c r="L230" s="178"/>
      <c r="M230" s="178"/>
      <c r="N230" s="178"/>
      <c r="O230" s="178"/>
      <c r="P230" s="178"/>
      <c r="Q230" s="178"/>
      <c r="R230" s="178"/>
      <c r="S230" s="178"/>
      <c r="T230" s="178"/>
      <c r="U230" s="178"/>
      <c r="V230" s="178"/>
      <c r="W230" s="178"/>
      <c r="X230" s="178"/>
      <c r="Y230" s="178"/>
      <c r="Z230" s="178"/>
      <c r="AA230" s="178"/>
      <c r="AB230" s="178"/>
      <c r="AC230" s="178"/>
      <c r="AD230" s="178"/>
      <c r="AE230" s="178"/>
      <c r="AF230" s="178"/>
      <c r="AG230" s="178"/>
      <c r="AH230" s="178"/>
      <c r="AI230" s="178"/>
      <c r="AJ230" s="178"/>
      <c r="AK230" s="178"/>
      <c r="AL230" s="178"/>
    </row>
    <row r="231" spans="4:38" ht="12.75" customHeight="1">
      <c r="D231" s="178"/>
      <c r="E231" s="178"/>
      <c r="F231" s="178"/>
      <c r="G231" s="178"/>
      <c r="H231" s="178"/>
      <c r="I231" s="178"/>
      <c r="J231" s="178"/>
      <c r="K231" s="178"/>
      <c r="L231" s="178"/>
      <c r="M231" s="178"/>
      <c r="N231" s="178"/>
      <c r="O231" s="178"/>
      <c r="P231" s="178"/>
      <c r="Q231" s="178"/>
      <c r="R231" s="178"/>
      <c r="S231" s="178"/>
      <c r="T231" s="178"/>
      <c r="U231" s="178"/>
      <c r="V231" s="178"/>
      <c r="W231" s="178"/>
      <c r="X231" s="178"/>
      <c r="Y231" s="178"/>
      <c r="Z231" s="178"/>
      <c r="AA231" s="178"/>
      <c r="AB231" s="178"/>
      <c r="AC231" s="178"/>
      <c r="AD231" s="178"/>
      <c r="AE231" s="178"/>
      <c r="AF231" s="178"/>
      <c r="AG231" s="178"/>
      <c r="AH231" s="178"/>
      <c r="AI231" s="178"/>
      <c r="AJ231" s="178"/>
      <c r="AK231" s="178"/>
      <c r="AL231" s="178"/>
    </row>
    <row r="232" spans="4:38" ht="12.75" customHeight="1">
      <c r="D232" s="178"/>
      <c r="E232" s="178"/>
      <c r="F232" s="178"/>
      <c r="G232" s="178"/>
      <c r="H232" s="178"/>
      <c r="I232" s="178"/>
      <c r="J232" s="178"/>
      <c r="K232" s="178"/>
      <c r="L232" s="178"/>
      <c r="M232" s="178"/>
      <c r="N232" s="178"/>
      <c r="O232" s="178"/>
      <c r="P232" s="178"/>
      <c r="Q232" s="178"/>
      <c r="R232" s="178"/>
      <c r="S232" s="178"/>
      <c r="T232" s="178"/>
      <c r="U232" s="178"/>
      <c r="V232" s="178"/>
      <c r="W232" s="178"/>
      <c r="X232" s="178"/>
      <c r="Y232" s="178"/>
      <c r="Z232" s="178"/>
      <c r="AA232" s="178"/>
      <c r="AB232" s="178"/>
      <c r="AC232" s="178"/>
      <c r="AD232" s="178"/>
      <c r="AE232" s="178"/>
      <c r="AF232" s="178"/>
      <c r="AG232" s="178"/>
      <c r="AH232" s="178"/>
      <c r="AI232" s="178"/>
      <c r="AJ232" s="178"/>
      <c r="AK232" s="178"/>
      <c r="AL232" s="178"/>
    </row>
    <row r="233" spans="4:38" ht="12.75" customHeight="1">
      <c r="D233" s="178"/>
      <c r="E233" s="178"/>
      <c r="F233" s="178"/>
      <c r="G233" s="178"/>
      <c r="H233" s="178"/>
      <c r="I233" s="178"/>
      <c r="J233" s="178"/>
      <c r="K233" s="178"/>
      <c r="L233" s="178"/>
      <c r="M233" s="178"/>
      <c r="N233" s="178"/>
      <c r="O233" s="178"/>
      <c r="P233" s="178"/>
      <c r="Q233" s="178"/>
      <c r="R233" s="178"/>
      <c r="S233" s="178"/>
      <c r="T233" s="178"/>
      <c r="U233" s="178"/>
      <c r="V233" s="178"/>
      <c r="W233" s="178"/>
      <c r="X233" s="178"/>
      <c r="Y233" s="178"/>
      <c r="Z233" s="178"/>
      <c r="AA233" s="178"/>
      <c r="AB233" s="178"/>
      <c r="AC233" s="178"/>
      <c r="AD233" s="178"/>
      <c r="AE233" s="178"/>
      <c r="AF233" s="178"/>
      <c r="AG233" s="178"/>
      <c r="AH233" s="178"/>
      <c r="AI233" s="178"/>
      <c r="AJ233" s="178"/>
      <c r="AK233" s="178"/>
      <c r="AL233" s="178"/>
    </row>
    <row r="234" spans="4:38" ht="12.75" customHeight="1">
      <c r="D234" s="178"/>
      <c r="E234" s="178"/>
      <c r="F234" s="178"/>
      <c r="G234" s="178"/>
      <c r="H234" s="178"/>
      <c r="I234" s="178"/>
      <c r="J234" s="178"/>
      <c r="K234" s="178"/>
      <c r="L234" s="178"/>
      <c r="M234" s="178"/>
      <c r="N234" s="178"/>
      <c r="O234" s="178"/>
      <c r="P234" s="178"/>
      <c r="Q234" s="178"/>
      <c r="R234" s="178"/>
      <c r="S234" s="178"/>
      <c r="T234" s="178"/>
      <c r="U234" s="178"/>
      <c r="V234" s="178"/>
      <c r="W234" s="178"/>
      <c r="X234" s="178"/>
      <c r="Y234" s="178"/>
      <c r="Z234" s="178"/>
      <c r="AA234" s="178"/>
      <c r="AB234" s="178"/>
      <c r="AC234" s="178"/>
      <c r="AD234" s="178"/>
      <c r="AE234" s="178"/>
      <c r="AF234" s="178"/>
      <c r="AG234" s="178"/>
      <c r="AH234" s="178"/>
      <c r="AI234" s="178"/>
      <c r="AJ234" s="178"/>
      <c r="AK234" s="178"/>
      <c r="AL234" s="178"/>
    </row>
    <row r="235" spans="4:38" ht="12.75" customHeight="1">
      <c r="D235" s="178"/>
      <c r="E235" s="178"/>
      <c r="F235" s="178"/>
      <c r="G235" s="178"/>
      <c r="H235" s="178"/>
      <c r="I235" s="178"/>
      <c r="J235" s="178"/>
      <c r="K235" s="178"/>
      <c r="L235" s="178"/>
      <c r="M235" s="178"/>
      <c r="N235" s="178"/>
      <c r="O235" s="178"/>
      <c r="P235" s="178"/>
      <c r="Q235" s="178"/>
      <c r="R235" s="178"/>
      <c r="S235" s="178"/>
      <c r="T235" s="178"/>
      <c r="U235" s="178"/>
      <c r="V235" s="178"/>
      <c r="W235" s="178"/>
      <c r="X235" s="178"/>
      <c r="Y235" s="178"/>
      <c r="Z235" s="178"/>
      <c r="AA235" s="178"/>
      <c r="AB235" s="178"/>
      <c r="AC235" s="178"/>
      <c r="AD235" s="178"/>
      <c r="AE235" s="178"/>
      <c r="AF235" s="178"/>
      <c r="AG235" s="178"/>
      <c r="AH235" s="178"/>
      <c r="AI235" s="178"/>
      <c r="AJ235" s="178"/>
      <c r="AK235" s="178"/>
      <c r="AL235" s="178"/>
    </row>
    <row r="236" spans="4:38" ht="12.75" customHeight="1">
      <c r="D236" s="178"/>
      <c r="E236" s="178"/>
      <c r="F236" s="178"/>
      <c r="G236" s="178"/>
      <c r="H236" s="178"/>
      <c r="I236" s="178"/>
      <c r="J236" s="178"/>
      <c r="K236" s="178"/>
      <c r="L236" s="178"/>
      <c r="M236" s="178"/>
      <c r="N236" s="178"/>
      <c r="O236" s="178"/>
      <c r="P236" s="178"/>
      <c r="Q236" s="178"/>
      <c r="R236" s="178"/>
      <c r="S236" s="178"/>
      <c r="T236" s="178"/>
      <c r="U236" s="178"/>
      <c r="V236" s="178"/>
      <c r="W236" s="178"/>
      <c r="X236" s="178"/>
      <c r="Y236" s="178"/>
      <c r="Z236" s="178"/>
      <c r="AA236" s="178"/>
      <c r="AB236" s="178"/>
      <c r="AC236" s="178"/>
      <c r="AD236" s="178"/>
      <c r="AE236" s="178"/>
      <c r="AF236" s="178"/>
      <c r="AG236" s="178"/>
      <c r="AH236" s="178"/>
      <c r="AI236" s="178"/>
      <c r="AJ236" s="178"/>
      <c r="AK236" s="178"/>
      <c r="AL236" s="178"/>
    </row>
    <row r="237" spans="4:38" ht="12.75" customHeight="1">
      <c r="D237" s="178"/>
      <c r="E237" s="178"/>
      <c r="F237" s="178"/>
      <c r="G237" s="178"/>
      <c r="H237" s="178"/>
      <c r="I237" s="178"/>
      <c r="J237" s="178"/>
      <c r="K237" s="178"/>
      <c r="L237" s="178"/>
      <c r="M237" s="178"/>
      <c r="N237" s="178"/>
      <c r="O237" s="178"/>
      <c r="P237" s="178"/>
      <c r="Q237" s="178"/>
      <c r="R237" s="178"/>
      <c r="S237" s="178"/>
      <c r="T237" s="178"/>
      <c r="U237" s="178"/>
      <c r="V237" s="178"/>
      <c r="W237" s="178"/>
      <c r="X237" s="178"/>
      <c r="Y237" s="178"/>
      <c r="Z237" s="178"/>
      <c r="AA237" s="178"/>
      <c r="AB237" s="178"/>
      <c r="AC237" s="178"/>
      <c r="AD237" s="178"/>
      <c r="AE237" s="178"/>
      <c r="AF237" s="178"/>
      <c r="AG237" s="178"/>
      <c r="AH237" s="178"/>
      <c r="AI237" s="178"/>
      <c r="AJ237" s="178"/>
      <c r="AK237" s="178"/>
      <c r="AL237" s="178"/>
    </row>
    <row r="238" spans="4:38" ht="12.75" customHeight="1">
      <c r="D238" s="178"/>
      <c r="E238" s="178"/>
      <c r="F238" s="178"/>
      <c r="G238" s="178"/>
      <c r="H238" s="178"/>
      <c r="I238" s="178"/>
      <c r="J238" s="178"/>
      <c r="K238" s="178"/>
      <c r="L238" s="178"/>
      <c r="M238" s="178"/>
      <c r="N238" s="178"/>
      <c r="O238" s="178"/>
      <c r="P238" s="178"/>
      <c r="Q238" s="178"/>
      <c r="R238" s="178"/>
      <c r="S238" s="178"/>
      <c r="T238" s="178"/>
      <c r="U238" s="178"/>
      <c r="V238" s="178"/>
      <c r="W238" s="178"/>
      <c r="X238" s="178"/>
      <c r="Y238" s="178"/>
      <c r="Z238" s="178"/>
      <c r="AA238" s="178"/>
      <c r="AB238" s="178"/>
      <c r="AC238" s="178"/>
      <c r="AD238" s="178"/>
      <c r="AE238" s="178"/>
      <c r="AF238" s="178"/>
      <c r="AG238" s="178"/>
      <c r="AH238" s="178"/>
      <c r="AI238" s="178"/>
      <c r="AJ238" s="178"/>
      <c r="AK238" s="178"/>
      <c r="AL238" s="178"/>
    </row>
    <row r="239" spans="4:38" ht="12.75" customHeight="1">
      <c r="D239" s="178"/>
      <c r="E239" s="178"/>
      <c r="F239" s="178"/>
      <c r="G239" s="178"/>
      <c r="H239" s="178"/>
      <c r="I239" s="178"/>
      <c r="J239" s="178"/>
      <c r="K239" s="178"/>
      <c r="L239" s="178"/>
      <c r="M239" s="178"/>
      <c r="N239" s="178"/>
      <c r="O239" s="178"/>
      <c r="P239" s="178"/>
      <c r="Q239" s="178"/>
      <c r="R239" s="178"/>
      <c r="S239" s="178"/>
      <c r="T239" s="178"/>
      <c r="U239" s="178"/>
      <c r="V239" s="178"/>
      <c r="W239" s="178"/>
      <c r="X239" s="178"/>
      <c r="Y239" s="178"/>
      <c r="Z239" s="178"/>
      <c r="AA239" s="178"/>
      <c r="AB239" s="178"/>
      <c r="AC239" s="178"/>
      <c r="AD239" s="178"/>
      <c r="AE239" s="178"/>
      <c r="AF239" s="178"/>
      <c r="AG239" s="178"/>
      <c r="AH239" s="178"/>
      <c r="AI239" s="178"/>
      <c r="AJ239" s="178"/>
      <c r="AK239" s="178"/>
      <c r="AL239" s="178"/>
    </row>
    <row r="240" spans="4:38" ht="12.75" customHeight="1">
      <c r="D240" s="178"/>
      <c r="E240" s="178"/>
      <c r="F240" s="178"/>
      <c r="G240" s="178"/>
      <c r="H240" s="178"/>
      <c r="I240" s="178"/>
      <c r="J240" s="178"/>
      <c r="K240" s="178"/>
      <c r="L240" s="178"/>
      <c r="M240" s="178"/>
      <c r="N240" s="178"/>
      <c r="O240" s="178"/>
      <c r="P240" s="178"/>
      <c r="Q240" s="178"/>
      <c r="R240" s="178"/>
      <c r="S240" s="178"/>
      <c r="T240" s="178"/>
      <c r="U240" s="178"/>
      <c r="V240" s="178"/>
      <c r="W240" s="178"/>
      <c r="X240" s="178"/>
      <c r="Y240" s="178"/>
      <c r="Z240" s="178"/>
      <c r="AA240" s="178"/>
      <c r="AB240" s="178"/>
      <c r="AC240" s="178"/>
      <c r="AD240" s="178"/>
      <c r="AE240" s="178"/>
      <c r="AF240" s="178"/>
      <c r="AG240" s="178"/>
      <c r="AH240" s="178"/>
      <c r="AI240" s="178"/>
      <c r="AJ240" s="178"/>
      <c r="AK240" s="178"/>
      <c r="AL240" s="178"/>
    </row>
    <row r="241" spans="4:38" ht="12.75" customHeight="1">
      <c r="D241" s="178"/>
      <c r="E241" s="178"/>
      <c r="F241" s="178"/>
      <c r="G241" s="178"/>
      <c r="H241" s="178"/>
      <c r="I241" s="178"/>
      <c r="J241" s="178"/>
      <c r="K241" s="178"/>
      <c r="L241" s="178"/>
      <c r="M241" s="178"/>
      <c r="N241" s="178"/>
      <c r="O241" s="178"/>
      <c r="P241" s="178"/>
      <c r="Q241" s="178"/>
      <c r="R241" s="178"/>
      <c r="S241" s="178"/>
      <c r="T241" s="178"/>
      <c r="U241" s="178"/>
      <c r="V241" s="178"/>
      <c r="W241" s="178"/>
      <c r="X241" s="178"/>
      <c r="Y241" s="178"/>
      <c r="Z241" s="178"/>
      <c r="AA241" s="178"/>
      <c r="AB241" s="178"/>
      <c r="AC241" s="178"/>
      <c r="AD241" s="178"/>
      <c r="AE241" s="178"/>
      <c r="AF241" s="178"/>
      <c r="AG241" s="178"/>
      <c r="AH241" s="178"/>
      <c r="AI241" s="178"/>
      <c r="AJ241" s="178"/>
      <c r="AK241" s="178"/>
      <c r="AL241" s="178"/>
    </row>
    <row r="242" spans="4:38" ht="12.75" customHeight="1">
      <c r="D242" s="178"/>
      <c r="E242" s="178"/>
      <c r="F242" s="178"/>
      <c r="G242" s="178"/>
      <c r="H242" s="178"/>
      <c r="I242" s="178"/>
      <c r="J242" s="178"/>
      <c r="K242" s="178"/>
      <c r="L242" s="178"/>
      <c r="M242" s="178"/>
      <c r="N242" s="178"/>
      <c r="O242" s="178"/>
      <c r="P242" s="178"/>
      <c r="Q242" s="178"/>
      <c r="R242" s="178"/>
      <c r="S242" s="178"/>
      <c r="T242" s="178"/>
      <c r="U242" s="178"/>
      <c r="V242" s="178"/>
      <c r="W242" s="178"/>
      <c r="X242" s="178"/>
      <c r="Y242" s="178"/>
      <c r="Z242" s="178"/>
      <c r="AA242" s="178"/>
      <c r="AB242" s="178"/>
      <c r="AC242" s="178"/>
      <c r="AD242" s="178"/>
      <c r="AE242" s="178"/>
      <c r="AF242" s="178"/>
      <c r="AG242" s="178"/>
      <c r="AH242" s="178"/>
      <c r="AI242" s="178"/>
      <c r="AJ242" s="178"/>
      <c r="AK242" s="178"/>
      <c r="AL242" s="178"/>
    </row>
    <row r="243" spans="4:38" ht="12.75" customHeight="1">
      <c r="D243" s="178"/>
      <c r="E243" s="178"/>
      <c r="F243" s="178"/>
      <c r="G243" s="178"/>
      <c r="H243" s="178"/>
      <c r="I243" s="178"/>
      <c r="J243" s="178"/>
      <c r="K243" s="178"/>
      <c r="L243" s="178"/>
      <c r="M243" s="178"/>
      <c r="N243" s="178"/>
      <c r="O243" s="178"/>
      <c r="P243" s="178"/>
      <c r="Q243" s="178"/>
      <c r="R243" s="178"/>
      <c r="S243" s="178"/>
      <c r="T243" s="178"/>
      <c r="U243" s="178"/>
      <c r="V243" s="178"/>
      <c r="W243" s="178"/>
      <c r="X243" s="178"/>
      <c r="Y243" s="178"/>
      <c r="Z243" s="178"/>
      <c r="AA243" s="178"/>
      <c r="AB243" s="178"/>
      <c r="AC243" s="178"/>
      <c r="AD243" s="178"/>
      <c r="AE243" s="178"/>
      <c r="AF243" s="178"/>
      <c r="AG243" s="178"/>
      <c r="AH243" s="178"/>
      <c r="AI243" s="178"/>
      <c r="AJ243" s="178"/>
      <c r="AK243" s="178"/>
      <c r="AL243" s="178"/>
    </row>
    <row r="244" spans="4:38" ht="12.75" customHeight="1">
      <c r="D244" s="178"/>
      <c r="E244" s="178"/>
      <c r="F244" s="178"/>
      <c r="G244" s="178"/>
      <c r="H244" s="178"/>
      <c r="I244" s="178"/>
      <c r="J244" s="178"/>
      <c r="K244" s="178"/>
      <c r="L244" s="178"/>
      <c r="M244" s="178"/>
      <c r="N244" s="178"/>
      <c r="O244" s="178"/>
      <c r="P244" s="178"/>
      <c r="Q244" s="178"/>
      <c r="R244" s="178"/>
      <c r="S244" s="178"/>
      <c r="T244" s="178"/>
      <c r="U244" s="178"/>
      <c r="V244" s="178"/>
      <c r="W244" s="178"/>
      <c r="X244" s="178"/>
      <c r="Y244" s="178"/>
      <c r="Z244" s="178"/>
      <c r="AA244" s="178"/>
      <c r="AB244" s="178"/>
      <c r="AC244" s="178"/>
      <c r="AD244" s="178"/>
      <c r="AE244" s="178"/>
      <c r="AF244" s="178"/>
      <c r="AG244" s="178"/>
      <c r="AH244" s="178"/>
      <c r="AI244" s="178"/>
      <c r="AJ244" s="178"/>
      <c r="AK244" s="178"/>
      <c r="AL244" s="178"/>
    </row>
    <row r="245" spans="4:38" ht="12.75" customHeight="1">
      <c r="D245" s="178"/>
      <c r="E245" s="178"/>
      <c r="F245" s="178"/>
      <c r="G245" s="178"/>
      <c r="H245" s="178"/>
      <c r="I245" s="178"/>
      <c r="J245" s="178"/>
      <c r="K245" s="178"/>
      <c r="L245" s="178"/>
      <c r="M245" s="178"/>
      <c r="N245" s="178"/>
      <c r="O245" s="178"/>
      <c r="P245" s="178"/>
      <c r="Q245" s="178"/>
      <c r="R245" s="178"/>
      <c r="S245" s="178"/>
      <c r="T245" s="178"/>
      <c r="U245" s="178"/>
      <c r="V245" s="178"/>
      <c r="W245" s="178"/>
      <c r="X245" s="178"/>
      <c r="Y245" s="178"/>
      <c r="Z245" s="178"/>
      <c r="AA245" s="178"/>
      <c r="AB245" s="178"/>
      <c r="AC245" s="178"/>
      <c r="AD245" s="178"/>
      <c r="AE245" s="178"/>
      <c r="AF245" s="178"/>
      <c r="AG245" s="178"/>
      <c r="AH245" s="178"/>
      <c r="AI245" s="178"/>
      <c r="AJ245" s="178"/>
      <c r="AK245" s="178"/>
      <c r="AL245" s="178"/>
    </row>
    <row r="246" spans="4:38" ht="12.75" customHeight="1">
      <c r="D246" s="178"/>
      <c r="E246" s="178"/>
      <c r="F246" s="178"/>
      <c r="G246" s="178"/>
      <c r="H246" s="178"/>
      <c r="I246" s="178"/>
      <c r="J246" s="178"/>
      <c r="K246" s="178"/>
      <c r="L246" s="178"/>
      <c r="M246" s="178"/>
      <c r="N246" s="178"/>
      <c r="O246" s="178"/>
      <c r="P246" s="178"/>
      <c r="Q246" s="178"/>
      <c r="R246" s="178"/>
      <c r="S246" s="178"/>
      <c r="T246" s="178"/>
      <c r="U246" s="178"/>
      <c r="V246" s="178"/>
      <c r="W246" s="178"/>
      <c r="X246" s="178"/>
      <c r="Y246" s="178"/>
      <c r="Z246" s="178"/>
      <c r="AA246" s="178"/>
      <c r="AB246" s="178"/>
      <c r="AC246" s="178"/>
      <c r="AD246" s="178"/>
      <c r="AE246" s="178"/>
      <c r="AF246" s="178"/>
      <c r="AG246" s="178"/>
      <c r="AH246" s="178"/>
      <c r="AI246" s="178"/>
      <c r="AJ246" s="178"/>
      <c r="AK246" s="178"/>
      <c r="AL246" s="178"/>
    </row>
    <row r="247" spans="4:38" ht="12.75" customHeight="1">
      <c r="D247" s="178"/>
      <c r="E247" s="178"/>
      <c r="F247" s="178"/>
      <c r="G247" s="178"/>
      <c r="H247" s="178"/>
      <c r="I247" s="178"/>
      <c r="J247" s="178"/>
      <c r="K247" s="178"/>
      <c r="L247" s="178"/>
      <c r="M247" s="178"/>
      <c r="N247" s="178"/>
      <c r="O247" s="178"/>
      <c r="P247" s="178"/>
      <c r="Q247" s="178"/>
      <c r="R247" s="178"/>
      <c r="S247" s="178"/>
      <c r="T247" s="178"/>
      <c r="U247" s="178"/>
      <c r="V247" s="178"/>
      <c r="W247" s="178"/>
      <c r="X247" s="178"/>
      <c r="Y247" s="178"/>
      <c r="Z247" s="178"/>
      <c r="AA247" s="178"/>
      <c r="AB247" s="178"/>
      <c r="AC247" s="178"/>
      <c r="AD247" s="178"/>
      <c r="AE247" s="178"/>
      <c r="AF247" s="178"/>
      <c r="AG247" s="178"/>
      <c r="AH247" s="178"/>
      <c r="AI247" s="178"/>
      <c r="AJ247" s="178"/>
      <c r="AK247" s="178"/>
      <c r="AL247" s="178"/>
    </row>
    <row r="248" spans="4:38" ht="12.75" customHeight="1">
      <c r="D248" s="178"/>
      <c r="E248" s="178"/>
      <c r="F248" s="178"/>
      <c r="G248" s="178"/>
      <c r="H248" s="178"/>
      <c r="I248" s="178"/>
      <c r="J248" s="178"/>
      <c r="K248" s="178"/>
      <c r="L248" s="178"/>
      <c r="M248" s="178"/>
      <c r="N248" s="178"/>
      <c r="O248" s="178"/>
      <c r="P248" s="178"/>
      <c r="Q248" s="178"/>
      <c r="R248" s="178"/>
      <c r="S248" s="178"/>
      <c r="T248" s="178"/>
      <c r="U248" s="178"/>
      <c r="V248" s="178"/>
      <c r="W248" s="178"/>
      <c r="X248" s="178"/>
      <c r="Y248" s="178"/>
      <c r="Z248" s="178"/>
      <c r="AA248" s="178"/>
      <c r="AB248" s="178"/>
      <c r="AC248" s="178"/>
      <c r="AD248" s="178"/>
      <c r="AE248" s="178"/>
      <c r="AF248" s="178"/>
      <c r="AG248" s="178"/>
      <c r="AH248" s="178"/>
      <c r="AI248" s="178"/>
      <c r="AJ248" s="178"/>
      <c r="AK248" s="178"/>
      <c r="AL248" s="178"/>
    </row>
    <row r="249" spans="4:38" ht="12.75" customHeight="1">
      <c r="D249" s="178"/>
      <c r="E249" s="178"/>
      <c r="F249" s="178"/>
      <c r="G249" s="178"/>
      <c r="H249" s="178"/>
      <c r="I249" s="178"/>
      <c r="J249" s="178"/>
      <c r="K249" s="178"/>
      <c r="L249" s="178"/>
      <c r="M249" s="178"/>
      <c r="N249" s="178"/>
      <c r="O249" s="178"/>
      <c r="P249" s="178"/>
      <c r="Q249" s="178"/>
      <c r="R249" s="178"/>
      <c r="S249" s="178"/>
      <c r="T249" s="178"/>
      <c r="U249" s="178"/>
      <c r="V249" s="178"/>
      <c r="W249" s="178"/>
      <c r="X249" s="178"/>
      <c r="Y249" s="178"/>
      <c r="Z249" s="178"/>
      <c r="AA249" s="178"/>
      <c r="AB249" s="178"/>
      <c r="AC249" s="178"/>
      <c r="AD249" s="178"/>
      <c r="AE249" s="178"/>
      <c r="AF249" s="178"/>
      <c r="AG249" s="178"/>
      <c r="AH249" s="178"/>
      <c r="AI249" s="178"/>
      <c r="AJ249" s="178"/>
      <c r="AK249" s="178"/>
      <c r="AL249" s="178"/>
    </row>
    <row r="250" spans="4:38" ht="12.75" customHeight="1">
      <c r="D250" s="178"/>
      <c r="E250" s="178"/>
      <c r="F250" s="178"/>
      <c r="G250" s="178"/>
      <c r="H250" s="178"/>
      <c r="I250" s="178"/>
      <c r="J250" s="178"/>
      <c r="K250" s="178"/>
      <c r="L250" s="178"/>
      <c r="M250" s="178"/>
      <c r="N250" s="178"/>
      <c r="O250" s="178"/>
      <c r="P250" s="178"/>
      <c r="Q250" s="178"/>
      <c r="R250" s="178"/>
      <c r="S250" s="178"/>
      <c r="T250" s="178"/>
      <c r="U250" s="178"/>
      <c r="V250" s="178"/>
      <c r="W250" s="178"/>
      <c r="X250" s="178"/>
      <c r="Y250" s="178"/>
      <c r="Z250" s="178"/>
      <c r="AA250" s="178"/>
      <c r="AB250" s="178"/>
      <c r="AC250" s="178"/>
      <c r="AD250" s="178"/>
      <c r="AE250" s="178"/>
      <c r="AF250" s="178"/>
      <c r="AG250" s="178"/>
      <c r="AH250" s="178"/>
      <c r="AI250" s="178"/>
      <c r="AJ250" s="178"/>
      <c r="AK250" s="178"/>
      <c r="AL250" s="178"/>
    </row>
    <row r="251" spans="4:38" ht="12.75" customHeight="1">
      <c r="D251" s="178"/>
      <c r="E251" s="178"/>
      <c r="F251" s="178"/>
      <c r="G251" s="178"/>
      <c r="H251" s="178"/>
      <c r="I251" s="178"/>
      <c r="J251" s="178"/>
      <c r="K251" s="178"/>
      <c r="L251" s="178"/>
      <c r="M251" s="178"/>
      <c r="N251" s="178"/>
      <c r="O251" s="178"/>
      <c r="P251" s="178"/>
      <c r="Q251" s="178"/>
      <c r="R251" s="178"/>
      <c r="S251" s="178"/>
      <c r="T251" s="178"/>
      <c r="U251" s="178"/>
      <c r="V251" s="178"/>
      <c r="W251" s="178"/>
      <c r="X251" s="178"/>
      <c r="Y251" s="178"/>
      <c r="Z251" s="178"/>
      <c r="AA251" s="178"/>
      <c r="AB251" s="178"/>
      <c r="AC251" s="178"/>
      <c r="AD251" s="178"/>
      <c r="AE251" s="178"/>
      <c r="AF251" s="178"/>
      <c r="AG251" s="178"/>
      <c r="AH251" s="178"/>
      <c r="AI251" s="178"/>
      <c r="AJ251" s="178"/>
      <c r="AK251" s="178"/>
      <c r="AL251" s="178"/>
    </row>
    <row r="252" spans="4:38" ht="12.75" customHeight="1">
      <c r="D252" s="178"/>
      <c r="E252" s="178"/>
      <c r="F252" s="178"/>
      <c r="G252" s="178"/>
      <c r="H252" s="178"/>
      <c r="I252" s="178"/>
      <c r="J252" s="178"/>
      <c r="K252" s="178"/>
      <c r="L252" s="178"/>
      <c r="M252" s="178"/>
      <c r="N252" s="178"/>
      <c r="O252" s="178"/>
      <c r="P252" s="178"/>
      <c r="Q252" s="178"/>
      <c r="R252" s="178"/>
      <c r="S252" s="178"/>
      <c r="T252" s="178"/>
      <c r="U252" s="178"/>
      <c r="V252" s="178"/>
      <c r="W252" s="178"/>
      <c r="X252" s="178"/>
      <c r="Y252" s="178"/>
      <c r="Z252" s="178"/>
      <c r="AA252" s="178"/>
      <c r="AB252" s="178"/>
      <c r="AC252" s="178"/>
      <c r="AD252" s="178"/>
      <c r="AE252" s="178"/>
      <c r="AF252" s="178"/>
      <c r="AG252" s="178"/>
      <c r="AH252" s="178"/>
      <c r="AI252" s="178"/>
      <c r="AJ252" s="178"/>
      <c r="AK252" s="178"/>
      <c r="AL252" s="178"/>
    </row>
    <row r="253" spans="4:38" ht="12.75" customHeight="1">
      <c r="D253" s="178"/>
      <c r="E253" s="178"/>
      <c r="F253" s="178"/>
      <c r="G253" s="178"/>
      <c r="H253" s="178"/>
      <c r="I253" s="178"/>
      <c r="J253" s="178"/>
      <c r="K253" s="178"/>
      <c r="L253" s="178"/>
      <c r="M253" s="178"/>
      <c r="N253" s="178"/>
      <c r="O253" s="178"/>
      <c r="P253" s="178"/>
      <c r="Q253" s="178"/>
      <c r="R253" s="178"/>
      <c r="S253" s="178"/>
      <c r="T253" s="178"/>
      <c r="U253" s="178"/>
      <c r="V253" s="178"/>
      <c r="W253" s="178"/>
      <c r="X253" s="178"/>
      <c r="Y253" s="178"/>
      <c r="Z253" s="178"/>
      <c r="AA253" s="178"/>
      <c r="AB253" s="178"/>
      <c r="AC253" s="178"/>
      <c r="AD253" s="178"/>
      <c r="AE253" s="178"/>
      <c r="AF253" s="178"/>
      <c r="AG253" s="178"/>
      <c r="AH253" s="178"/>
      <c r="AI253" s="178"/>
      <c r="AJ253" s="178"/>
      <c r="AK253" s="178"/>
      <c r="AL253" s="178"/>
    </row>
    <row r="254" spans="4:38" ht="12.75" customHeight="1">
      <c r="D254" s="178"/>
      <c r="E254" s="178"/>
      <c r="F254" s="178"/>
      <c r="G254" s="178"/>
      <c r="H254" s="178"/>
      <c r="I254" s="178"/>
      <c r="J254" s="178"/>
      <c r="K254" s="178"/>
      <c r="L254" s="178"/>
      <c r="M254" s="178"/>
      <c r="N254" s="178"/>
      <c r="O254" s="178"/>
      <c r="P254" s="178"/>
      <c r="Q254" s="178"/>
      <c r="R254" s="178"/>
      <c r="S254" s="178"/>
      <c r="T254" s="178"/>
      <c r="U254" s="178"/>
      <c r="V254" s="178"/>
      <c r="W254" s="178"/>
      <c r="X254" s="178"/>
      <c r="Y254" s="178"/>
      <c r="Z254" s="178"/>
      <c r="AA254" s="178"/>
      <c r="AB254" s="178"/>
      <c r="AC254" s="178"/>
      <c r="AD254" s="178"/>
      <c r="AE254" s="178"/>
      <c r="AF254" s="178"/>
      <c r="AG254" s="178"/>
      <c r="AH254" s="178"/>
      <c r="AI254" s="178"/>
      <c r="AJ254" s="178"/>
      <c r="AK254" s="178"/>
      <c r="AL254" s="178"/>
    </row>
    <row r="255" spans="4:38" ht="12.75" customHeight="1">
      <c r="D255" s="178"/>
      <c r="E255" s="178"/>
      <c r="F255" s="178"/>
      <c r="G255" s="178"/>
      <c r="H255" s="178"/>
      <c r="I255" s="178"/>
      <c r="J255" s="178"/>
      <c r="K255" s="178"/>
      <c r="L255" s="178"/>
      <c r="M255" s="178"/>
      <c r="N255" s="178"/>
      <c r="O255" s="178"/>
      <c r="P255" s="178"/>
      <c r="Q255" s="178"/>
      <c r="R255" s="178"/>
      <c r="S255" s="178"/>
      <c r="T255" s="178"/>
      <c r="U255" s="178"/>
      <c r="V255" s="178"/>
      <c r="W255" s="178"/>
      <c r="X255" s="178"/>
      <c r="Y255" s="178"/>
      <c r="Z255" s="178"/>
      <c r="AA255" s="178"/>
      <c r="AB255" s="178"/>
      <c r="AC255" s="178"/>
      <c r="AD255" s="178"/>
      <c r="AE255" s="178"/>
      <c r="AF255" s="178"/>
      <c r="AG255" s="178"/>
      <c r="AH255" s="178"/>
      <c r="AI255" s="178"/>
      <c r="AJ255" s="178"/>
      <c r="AK255" s="178"/>
      <c r="AL255" s="178"/>
    </row>
    <row r="256" spans="4:38" ht="12.75" customHeight="1">
      <c r="D256" s="178"/>
      <c r="E256" s="178"/>
      <c r="F256" s="178"/>
      <c r="G256" s="178"/>
      <c r="H256" s="178"/>
      <c r="I256" s="178"/>
      <c r="J256" s="178"/>
      <c r="K256" s="178"/>
      <c r="L256" s="178"/>
      <c r="M256" s="178"/>
      <c r="N256" s="178"/>
      <c r="O256" s="178"/>
      <c r="P256" s="178"/>
      <c r="Q256" s="178"/>
      <c r="R256" s="178"/>
      <c r="S256" s="178"/>
      <c r="T256" s="178"/>
      <c r="U256" s="178"/>
      <c r="V256" s="178"/>
      <c r="W256" s="178"/>
      <c r="X256" s="178"/>
      <c r="Y256" s="178"/>
      <c r="Z256" s="178"/>
      <c r="AA256" s="178"/>
      <c r="AB256" s="178"/>
      <c r="AC256" s="178"/>
      <c r="AD256" s="178"/>
      <c r="AE256" s="178"/>
      <c r="AF256" s="178"/>
      <c r="AG256" s="178"/>
      <c r="AH256" s="178"/>
      <c r="AI256" s="178"/>
      <c r="AJ256" s="178"/>
      <c r="AK256" s="178"/>
      <c r="AL256" s="178"/>
    </row>
    <row r="257" spans="4:38" ht="12.75" customHeight="1">
      <c r="D257" s="178"/>
      <c r="E257" s="178"/>
      <c r="F257" s="178"/>
      <c r="G257" s="178"/>
      <c r="H257" s="178"/>
      <c r="I257" s="178"/>
      <c r="J257" s="178"/>
      <c r="K257" s="178"/>
      <c r="L257" s="178"/>
      <c r="M257" s="178"/>
      <c r="N257" s="178"/>
      <c r="O257" s="178"/>
      <c r="P257" s="178"/>
      <c r="Q257" s="178"/>
      <c r="R257" s="178"/>
      <c r="S257" s="178"/>
      <c r="T257" s="178"/>
      <c r="U257" s="178"/>
      <c r="V257" s="178"/>
      <c r="W257" s="178"/>
      <c r="X257" s="178"/>
      <c r="Y257" s="178"/>
      <c r="Z257" s="178"/>
      <c r="AA257" s="178"/>
      <c r="AB257" s="178"/>
      <c r="AC257" s="178"/>
      <c r="AD257" s="178"/>
      <c r="AE257" s="178"/>
      <c r="AF257" s="178"/>
      <c r="AG257" s="178"/>
      <c r="AH257" s="178"/>
      <c r="AI257" s="178"/>
      <c r="AJ257" s="178"/>
      <c r="AK257" s="178"/>
      <c r="AL257" s="178"/>
    </row>
    <row r="258" spans="4:38" ht="12.75" customHeight="1">
      <c r="D258" s="178"/>
      <c r="E258" s="178"/>
      <c r="F258" s="178"/>
      <c r="G258" s="178"/>
      <c r="H258" s="178"/>
      <c r="I258" s="178"/>
      <c r="J258" s="178"/>
      <c r="K258" s="178"/>
      <c r="L258" s="178"/>
      <c r="M258" s="178"/>
      <c r="N258" s="178"/>
      <c r="O258" s="178"/>
      <c r="P258" s="178"/>
      <c r="Q258" s="178"/>
      <c r="R258" s="178"/>
      <c r="S258" s="178"/>
      <c r="T258" s="178"/>
      <c r="U258" s="178"/>
      <c r="V258" s="178"/>
      <c r="W258" s="178"/>
      <c r="X258" s="178"/>
      <c r="Y258" s="178"/>
      <c r="Z258" s="178"/>
      <c r="AA258" s="178"/>
      <c r="AB258" s="178"/>
      <c r="AC258" s="178"/>
      <c r="AD258" s="178"/>
      <c r="AE258" s="178"/>
      <c r="AF258" s="178"/>
      <c r="AG258" s="178"/>
      <c r="AH258" s="178"/>
      <c r="AI258" s="178"/>
      <c r="AJ258" s="178"/>
      <c r="AK258" s="178"/>
      <c r="AL258" s="178"/>
    </row>
    <row r="259" spans="4:38" ht="12.75" customHeight="1">
      <c r="D259" s="178"/>
      <c r="E259" s="178"/>
      <c r="F259" s="178"/>
      <c r="G259" s="178"/>
      <c r="H259" s="178"/>
      <c r="I259" s="178"/>
      <c r="J259" s="178"/>
      <c r="K259" s="178"/>
      <c r="L259" s="178"/>
      <c r="M259" s="178"/>
      <c r="N259" s="178"/>
      <c r="O259" s="178"/>
      <c r="P259" s="178"/>
      <c r="Q259" s="178"/>
      <c r="R259" s="178"/>
      <c r="S259" s="178"/>
      <c r="T259" s="178"/>
      <c r="U259" s="178"/>
      <c r="V259" s="178"/>
      <c r="W259" s="178"/>
      <c r="X259" s="178"/>
      <c r="Y259" s="178"/>
      <c r="Z259" s="178"/>
      <c r="AA259" s="178"/>
      <c r="AB259" s="178"/>
      <c r="AC259" s="178"/>
      <c r="AD259" s="178"/>
      <c r="AE259" s="178"/>
      <c r="AF259" s="178"/>
      <c r="AG259" s="178"/>
      <c r="AH259" s="178"/>
      <c r="AI259" s="178"/>
      <c r="AJ259" s="178"/>
      <c r="AK259" s="178"/>
      <c r="AL259" s="178"/>
    </row>
    <row r="260" spans="4:38" ht="12.75" customHeight="1">
      <c r="D260" s="178"/>
      <c r="E260" s="178"/>
      <c r="F260" s="178"/>
      <c r="G260" s="178"/>
      <c r="H260" s="178"/>
      <c r="I260" s="178"/>
      <c r="J260" s="178"/>
      <c r="K260" s="178"/>
      <c r="L260" s="178"/>
      <c r="M260" s="178"/>
      <c r="N260" s="178"/>
      <c r="O260" s="178"/>
      <c r="P260" s="178"/>
      <c r="Q260" s="178"/>
      <c r="R260" s="178"/>
      <c r="S260" s="178"/>
      <c r="T260" s="178"/>
      <c r="U260" s="178"/>
      <c r="V260" s="178"/>
      <c r="W260" s="178"/>
      <c r="X260" s="178"/>
      <c r="Y260" s="178"/>
      <c r="Z260" s="178"/>
      <c r="AA260" s="178"/>
      <c r="AB260" s="178"/>
      <c r="AC260" s="178"/>
      <c r="AD260" s="178"/>
      <c r="AE260" s="178"/>
      <c r="AF260" s="178"/>
      <c r="AG260" s="178"/>
      <c r="AH260" s="178"/>
      <c r="AI260" s="178"/>
      <c r="AJ260" s="178"/>
      <c r="AK260" s="178"/>
      <c r="AL260" s="178"/>
    </row>
    <row r="261" spans="4:38" ht="12.75" customHeight="1">
      <c r="D261" s="178"/>
      <c r="E261" s="178"/>
      <c r="F261" s="178"/>
      <c r="G261" s="178"/>
      <c r="H261" s="178"/>
      <c r="I261" s="178"/>
      <c r="J261" s="178"/>
      <c r="K261" s="178"/>
      <c r="L261" s="178"/>
      <c r="M261" s="178"/>
      <c r="N261" s="178"/>
      <c r="O261" s="178"/>
      <c r="P261" s="178"/>
      <c r="Q261" s="178"/>
      <c r="R261" s="178"/>
      <c r="S261" s="178"/>
      <c r="T261" s="178"/>
      <c r="U261" s="178"/>
      <c r="V261" s="178"/>
      <c r="W261" s="178"/>
      <c r="X261" s="178"/>
      <c r="Y261" s="178"/>
      <c r="Z261" s="178"/>
      <c r="AA261" s="178"/>
      <c r="AB261" s="178"/>
      <c r="AC261" s="178"/>
      <c r="AD261" s="178"/>
      <c r="AE261" s="178"/>
      <c r="AF261" s="178"/>
      <c r="AG261" s="178"/>
      <c r="AH261" s="178"/>
      <c r="AI261" s="178"/>
      <c r="AJ261" s="178"/>
      <c r="AK261" s="178"/>
      <c r="AL261" s="178"/>
    </row>
    <row r="262" spans="4:38" ht="12.75" customHeight="1">
      <c r="D262" s="178"/>
      <c r="E262" s="178"/>
      <c r="F262" s="178"/>
      <c r="G262" s="178"/>
      <c r="H262" s="178"/>
      <c r="I262" s="178"/>
      <c r="J262" s="178"/>
      <c r="K262" s="178"/>
      <c r="L262" s="178"/>
      <c r="M262" s="178"/>
      <c r="N262" s="178"/>
      <c r="O262" s="178"/>
      <c r="P262" s="178"/>
      <c r="Q262" s="178"/>
      <c r="R262" s="178"/>
      <c r="S262" s="178"/>
      <c r="T262" s="178"/>
      <c r="U262" s="178"/>
      <c r="V262" s="178"/>
      <c r="W262" s="178"/>
      <c r="X262" s="178"/>
      <c r="Y262" s="178"/>
      <c r="Z262" s="178"/>
      <c r="AA262" s="178"/>
      <c r="AB262" s="178"/>
      <c r="AC262" s="178"/>
      <c r="AD262" s="178"/>
      <c r="AE262" s="178"/>
      <c r="AF262" s="178"/>
      <c r="AG262" s="178"/>
      <c r="AH262" s="178"/>
      <c r="AI262" s="178"/>
      <c r="AJ262" s="178"/>
      <c r="AK262" s="178"/>
      <c r="AL262" s="178"/>
    </row>
    <row r="263" spans="4:38" ht="12.75" customHeight="1">
      <c r="D263" s="178"/>
      <c r="E263" s="178"/>
      <c r="F263" s="178"/>
      <c r="G263" s="178"/>
      <c r="H263" s="178"/>
      <c r="I263" s="178"/>
      <c r="J263" s="178"/>
      <c r="K263" s="178"/>
      <c r="L263" s="178"/>
      <c r="M263" s="178"/>
      <c r="N263" s="178"/>
      <c r="O263" s="178"/>
      <c r="P263" s="178"/>
      <c r="Q263" s="178"/>
      <c r="R263" s="178"/>
      <c r="S263" s="178"/>
      <c r="T263" s="178"/>
      <c r="U263" s="178"/>
      <c r="V263" s="178"/>
      <c r="W263" s="178"/>
      <c r="X263" s="178"/>
      <c r="Y263" s="178"/>
      <c r="Z263" s="178"/>
      <c r="AA263" s="178"/>
      <c r="AB263" s="178"/>
      <c r="AC263" s="178"/>
      <c r="AD263" s="178"/>
      <c r="AE263" s="178"/>
      <c r="AF263" s="178"/>
      <c r="AG263" s="178"/>
      <c r="AH263" s="178"/>
      <c r="AI263" s="178"/>
      <c r="AJ263" s="178"/>
      <c r="AK263" s="178"/>
      <c r="AL263" s="178"/>
    </row>
    <row r="264" spans="4:38" ht="12.75" customHeight="1">
      <c r="D264" s="178"/>
      <c r="E264" s="178"/>
      <c r="F264" s="178"/>
      <c r="G264" s="178"/>
      <c r="H264" s="178"/>
      <c r="I264" s="178"/>
      <c r="J264" s="178"/>
      <c r="K264" s="178"/>
      <c r="L264" s="178"/>
      <c r="M264" s="178"/>
      <c r="N264" s="178"/>
      <c r="O264" s="178"/>
      <c r="P264" s="178"/>
      <c r="Q264" s="178"/>
      <c r="R264" s="178"/>
      <c r="S264" s="178"/>
      <c r="T264" s="178"/>
      <c r="U264" s="178"/>
      <c r="V264" s="178"/>
      <c r="W264" s="178"/>
      <c r="X264" s="178"/>
      <c r="Y264" s="178"/>
      <c r="Z264" s="178"/>
      <c r="AA264" s="178"/>
      <c r="AB264" s="178"/>
      <c r="AC264" s="178"/>
      <c r="AD264" s="178"/>
      <c r="AE264" s="178"/>
      <c r="AF264" s="178"/>
      <c r="AG264" s="178"/>
      <c r="AH264" s="178"/>
      <c r="AI264" s="178"/>
      <c r="AJ264" s="178"/>
      <c r="AK264" s="178"/>
      <c r="AL264" s="178"/>
    </row>
    <row r="265" spans="4:38" ht="12.75" customHeight="1">
      <c r="D265" s="178"/>
      <c r="E265" s="178"/>
      <c r="F265" s="178"/>
      <c r="G265" s="178"/>
      <c r="H265" s="178"/>
      <c r="I265" s="178"/>
      <c r="J265" s="178"/>
      <c r="K265" s="178"/>
      <c r="L265" s="178"/>
      <c r="M265" s="178"/>
      <c r="N265" s="178"/>
      <c r="O265" s="178"/>
      <c r="P265" s="178"/>
      <c r="Q265" s="178"/>
      <c r="R265" s="178"/>
      <c r="S265" s="178"/>
      <c r="T265" s="178"/>
      <c r="U265" s="178"/>
      <c r="V265" s="178"/>
      <c r="W265" s="178"/>
      <c r="X265" s="178"/>
      <c r="Y265" s="178"/>
      <c r="Z265" s="178"/>
      <c r="AA265" s="178"/>
      <c r="AB265" s="178"/>
      <c r="AC265" s="178"/>
      <c r="AD265" s="178"/>
      <c r="AE265" s="178"/>
      <c r="AF265" s="178"/>
      <c r="AG265" s="178"/>
      <c r="AH265" s="178"/>
      <c r="AI265" s="178"/>
      <c r="AJ265" s="178"/>
      <c r="AK265" s="178"/>
      <c r="AL265" s="178"/>
    </row>
    <row r="266" spans="4:38" ht="12.75" customHeight="1">
      <c r="D266" s="178"/>
      <c r="E266" s="178"/>
      <c r="F266" s="178"/>
      <c r="G266" s="178"/>
      <c r="H266" s="178"/>
      <c r="I266" s="178"/>
      <c r="J266" s="178"/>
      <c r="K266" s="178"/>
      <c r="L266" s="178"/>
      <c r="M266" s="178"/>
      <c r="N266" s="178"/>
      <c r="O266" s="178"/>
      <c r="P266" s="178"/>
      <c r="Q266" s="178"/>
      <c r="R266" s="178"/>
      <c r="S266" s="178"/>
      <c r="T266" s="178"/>
      <c r="U266" s="178"/>
      <c r="V266" s="178"/>
      <c r="W266" s="178"/>
      <c r="X266" s="178"/>
      <c r="Y266" s="178"/>
      <c r="Z266" s="178"/>
      <c r="AA266" s="178"/>
      <c r="AB266" s="178"/>
      <c r="AC266" s="178"/>
      <c r="AD266" s="178"/>
      <c r="AE266" s="178"/>
      <c r="AF266" s="178"/>
      <c r="AG266" s="178"/>
      <c r="AH266" s="178"/>
      <c r="AI266" s="178"/>
      <c r="AJ266" s="178"/>
      <c r="AK266" s="178"/>
      <c r="AL266" s="178"/>
    </row>
    <row r="267" spans="4:38" ht="12.75" customHeight="1">
      <c r="D267" s="178"/>
      <c r="E267" s="178"/>
      <c r="F267" s="178"/>
      <c r="G267" s="178"/>
      <c r="H267" s="178"/>
      <c r="I267" s="178"/>
      <c r="J267" s="178"/>
      <c r="K267" s="178"/>
      <c r="L267" s="178"/>
      <c r="M267" s="178"/>
      <c r="N267" s="178"/>
      <c r="O267" s="178"/>
      <c r="P267" s="178"/>
      <c r="Q267" s="178"/>
      <c r="R267" s="178"/>
      <c r="S267" s="178"/>
      <c r="T267" s="178"/>
      <c r="U267" s="178"/>
      <c r="V267" s="178"/>
      <c r="W267" s="178"/>
      <c r="X267" s="178"/>
      <c r="Y267" s="178"/>
      <c r="Z267" s="178"/>
      <c r="AA267" s="178"/>
      <c r="AB267" s="178"/>
      <c r="AC267" s="178"/>
      <c r="AD267" s="178"/>
      <c r="AE267" s="178"/>
      <c r="AF267" s="178"/>
      <c r="AG267" s="178"/>
      <c r="AH267" s="178"/>
      <c r="AI267" s="178"/>
      <c r="AJ267" s="178"/>
      <c r="AK267" s="178"/>
      <c r="AL267" s="178"/>
    </row>
    <row r="268" spans="4:38" ht="12.75" customHeight="1">
      <c r="D268" s="178"/>
      <c r="E268" s="178"/>
      <c r="F268" s="178"/>
      <c r="G268" s="178"/>
      <c r="H268" s="178"/>
      <c r="I268" s="178"/>
      <c r="J268" s="178"/>
      <c r="K268" s="178"/>
      <c r="L268" s="178"/>
      <c r="M268" s="178"/>
      <c r="N268" s="178"/>
      <c r="O268" s="178"/>
      <c r="P268" s="178"/>
      <c r="Q268" s="178"/>
      <c r="R268" s="178"/>
      <c r="S268" s="178"/>
      <c r="T268" s="178"/>
      <c r="U268" s="178"/>
      <c r="V268" s="178"/>
      <c r="W268" s="178"/>
      <c r="X268" s="178"/>
      <c r="Y268" s="178"/>
      <c r="Z268" s="178"/>
      <c r="AA268" s="178"/>
      <c r="AB268" s="178"/>
      <c r="AC268" s="178"/>
      <c r="AD268" s="178"/>
      <c r="AE268" s="178"/>
      <c r="AF268" s="178"/>
      <c r="AG268" s="178"/>
      <c r="AH268" s="178"/>
      <c r="AI268" s="178"/>
      <c r="AJ268" s="178"/>
      <c r="AK268" s="178"/>
      <c r="AL268" s="178"/>
    </row>
    <row r="269" spans="4:38" ht="12.75" customHeight="1">
      <c r="D269" s="178"/>
      <c r="E269" s="178"/>
      <c r="F269" s="178"/>
      <c r="G269" s="178"/>
      <c r="H269" s="178"/>
      <c r="I269" s="178"/>
      <c r="J269" s="178"/>
      <c r="K269" s="178"/>
      <c r="L269" s="178"/>
      <c r="M269" s="178"/>
      <c r="N269" s="178"/>
      <c r="O269" s="178"/>
      <c r="P269" s="178"/>
      <c r="Q269" s="178"/>
      <c r="R269" s="178"/>
      <c r="S269" s="178"/>
      <c r="T269" s="178"/>
      <c r="U269" s="178"/>
      <c r="V269" s="178"/>
      <c r="W269" s="178"/>
      <c r="X269" s="178"/>
      <c r="Y269" s="178"/>
      <c r="Z269" s="178"/>
      <c r="AA269" s="178"/>
      <c r="AB269" s="178"/>
      <c r="AC269" s="178"/>
      <c r="AD269" s="178"/>
      <c r="AE269" s="178"/>
      <c r="AF269" s="178"/>
      <c r="AG269" s="178"/>
      <c r="AH269" s="178"/>
      <c r="AI269" s="178"/>
      <c r="AJ269" s="178"/>
      <c r="AK269" s="178"/>
      <c r="AL269" s="178"/>
    </row>
    <row r="270" spans="4:38" ht="12.75" customHeight="1">
      <c r="D270" s="178"/>
      <c r="E270" s="178"/>
      <c r="F270" s="178"/>
      <c r="G270" s="178"/>
      <c r="H270" s="178"/>
      <c r="I270" s="178"/>
      <c r="J270" s="178"/>
      <c r="K270" s="178"/>
      <c r="L270" s="178"/>
      <c r="M270" s="178"/>
      <c r="N270" s="178"/>
      <c r="O270" s="178"/>
      <c r="P270" s="178"/>
      <c r="Q270" s="178"/>
      <c r="R270" s="178"/>
      <c r="S270" s="178"/>
      <c r="T270" s="178"/>
      <c r="U270" s="178"/>
      <c r="V270" s="178"/>
      <c r="W270" s="178"/>
      <c r="X270" s="178"/>
      <c r="Y270" s="178"/>
      <c r="Z270" s="178"/>
      <c r="AA270" s="178"/>
      <c r="AB270" s="178"/>
      <c r="AC270" s="178"/>
      <c r="AD270" s="178"/>
      <c r="AE270" s="178"/>
      <c r="AF270" s="178"/>
      <c r="AG270" s="178"/>
      <c r="AH270" s="178"/>
      <c r="AI270" s="178"/>
      <c r="AJ270" s="178"/>
      <c r="AK270" s="178"/>
      <c r="AL270" s="178"/>
    </row>
    <row r="271" spans="4:38" ht="12.75" customHeight="1">
      <c r="D271" s="178"/>
      <c r="E271" s="178"/>
      <c r="F271" s="178"/>
      <c r="G271" s="178"/>
      <c r="H271" s="178"/>
      <c r="I271" s="178"/>
      <c r="J271" s="178"/>
      <c r="K271" s="178"/>
      <c r="L271" s="178"/>
      <c r="M271" s="178"/>
      <c r="N271" s="178"/>
      <c r="O271" s="178"/>
      <c r="P271" s="178"/>
      <c r="Q271" s="178"/>
      <c r="R271" s="178"/>
      <c r="S271" s="178"/>
      <c r="T271" s="178"/>
      <c r="U271" s="178"/>
      <c r="V271" s="178"/>
      <c r="W271" s="178"/>
      <c r="X271" s="178"/>
      <c r="Y271" s="178"/>
      <c r="Z271" s="178"/>
      <c r="AA271" s="178"/>
      <c r="AB271" s="178"/>
      <c r="AC271" s="178"/>
      <c r="AD271" s="178"/>
      <c r="AE271" s="178"/>
      <c r="AF271" s="178"/>
      <c r="AG271" s="178"/>
      <c r="AH271" s="178"/>
      <c r="AI271" s="178"/>
      <c r="AJ271" s="178"/>
      <c r="AK271" s="178"/>
      <c r="AL271" s="178"/>
    </row>
    <row r="272" spans="4:38" ht="12.75" customHeight="1">
      <c r="D272" s="178"/>
      <c r="E272" s="178"/>
      <c r="F272" s="178"/>
      <c r="G272" s="178"/>
      <c r="H272" s="178"/>
      <c r="I272" s="178"/>
      <c r="J272" s="178"/>
      <c r="K272" s="178"/>
      <c r="L272" s="178"/>
      <c r="M272" s="178"/>
      <c r="N272" s="178"/>
      <c r="O272" s="178"/>
      <c r="P272" s="178"/>
      <c r="Q272" s="178"/>
      <c r="R272" s="178"/>
      <c r="S272" s="178"/>
      <c r="T272" s="178"/>
      <c r="U272" s="178"/>
      <c r="V272" s="178"/>
      <c r="W272" s="178"/>
      <c r="X272" s="178"/>
      <c r="Y272" s="178"/>
      <c r="Z272" s="178"/>
      <c r="AA272" s="178"/>
      <c r="AB272" s="178"/>
      <c r="AC272" s="178"/>
      <c r="AD272" s="178"/>
      <c r="AE272" s="178"/>
      <c r="AF272" s="178"/>
      <c r="AG272" s="178"/>
      <c r="AH272" s="178"/>
      <c r="AI272" s="178"/>
      <c r="AJ272" s="178"/>
      <c r="AK272" s="178"/>
      <c r="AL272" s="178"/>
    </row>
    <row r="273" spans="4:38" ht="12.75" customHeight="1">
      <c r="D273" s="178"/>
      <c r="E273" s="178"/>
      <c r="F273" s="178"/>
      <c r="G273" s="178"/>
      <c r="H273" s="178"/>
      <c r="I273" s="178"/>
      <c r="J273" s="178"/>
      <c r="K273" s="178"/>
      <c r="L273" s="178"/>
      <c r="M273" s="178"/>
      <c r="N273" s="178"/>
      <c r="O273" s="178"/>
      <c r="P273" s="178"/>
      <c r="Q273" s="178"/>
      <c r="R273" s="178"/>
      <c r="S273" s="178"/>
      <c r="T273" s="178"/>
      <c r="U273" s="178"/>
      <c r="V273" s="178"/>
      <c r="W273" s="178"/>
      <c r="X273" s="178"/>
      <c r="Y273" s="178"/>
      <c r="Z273" s="178"/>
      <c r="AA273" s="178"/>
      <c r="AB273" s="178"/>
      <c r="AC273" s="178"/>
      <c r="AD273" s="178"/>
      <c r="AE273" s="178"/>
      <c r="AF273" s="178"/>
      <c r="AG273" s="178"/>
      <c r="AH273" s="178"/>
      <c r="AI273" s="178"/>
      <c r="AJ273" s="178"/>
      <c r="AK273" s="178"/>
      <c r="AL273" s="178"/>
    </row>
    <row r="274" spans="4:38" ht="12.75" customHeight="1">
      <c r="D274" s="178"/>
      <c r="E274" s="178"/>
      <c r="F274" s="178"/>
      <c r="G274" s="178"/>
      <c r="H274" s="178"/>
      <c r="I274" s="178"/>
      <c r="J274" s="178"/>
      <c r="K274" s="178"/>
      <c r="L274" s="178"/>
      <c r="M274" s="178"/>
      <c r="N274" s="178"/>
      <c r="O274" s="178"/>
      <c r="P274" s="178"/>
      <c r="Q274" s="178"/>
      <c r="R274" s="178"/>
      <c r="S274" s="178"/>
      <c r="T274" s="178"/>
      <c r="U274" s="178"/>
      <c r="V274" s="178"/>
      <c r="W274" s="178"/>
      <c r="X274" s="178"/>
      <c r="Y274" s="178"/>
      <c r="Z274" s="178"/>
      <c r="AA274" s="178"/>
      <c r="AB274" s="178"/>
      <c r="AC274" s="178"/>
      <c r="AD274" s="178"/>
      <c r="AE274" s="178"/>
      <c r="AF274" s="178"/>
      <c r="AG274" s="178"/>
      <c r="AH274" s="178"/>
      <c r="AI274" s="178"/>
      <c r="AJ274" s="178"/>
      <c r="AK274" s="178"/>
      <c r="AL274" s="178"/>
    </row>
    <row r="275" spans="4:38" ht="12.75" customHeight="1">
      <c r="D275" s="178"/>
      <c r="E275" s="178"/>
      <c r="F275" s="178"/>
      <c r="G275" s="178"/>
      <c r="H275" s="178"/>
      <c r="I275" s="178"/>
      <c r="J275" s="178"/>
      <c r="K275" s="178"/>
      <c r="L275" s="178"/>
      <c r="M275" s="178"/>
      <c r="N275" s="178"/>
      <c r="O275" s="178"/>
      <c r="P275" s="178"/>
      <c r="Q275" s="178"/>
      <c r="R275" s="178"/>
      <c r="S275" s="178"/>
      <c r="T275" s="178"/>
      <c r="U275" s="178"/>
      <c r="V275" s="178"/>
      <c r="W275" s="178"/>
      <c r="X275" s="178"/>
      <c r="Y275" s="178"/>
      <c r="Z275" s="178"/>
      <c r="AA275" s="178"/>
      <c r="AB275" s="178"/>
      <c r="AC275" s="178"/>
      <c r="AD275" s="178"/>
      <c r="AE275" s="178"/>
      <c r="AF275" s="178"/>
      <c r="AG275" s="178"/>
      <c r="AH275" s="178"/>
      <c r="AI275" s="178"/>
      <c r="AJ275" s="178"/>
      <c r="AK275" s="178"/>
      <c r="AL275" s="178"/>
    </row>
    <row r="276" spans="4:38" ht="12.75" customHeight="1">
      <c r="D276" s="178"/>
      <c r="E276" s="178"/>
      <c r="F276" s="178"/>
      <c r="G276" s="178"/>
      <c r="H276" s="178"/>
      <c r="I276" s="178"/>
      <c r="J276" s="178"/>
      <c r="K276" s="178"/>
      <c r="L276" s="178"/>
      <c r="M276" s="178"/>
      <c r="N276" s="178"/>
      <c r="O276" s="178"/>
      <c r="P276" s="178"/>
      <c r="Q276" s="178"/>
      <c r="R276" s="178"/>
      <c r="S276" s="178"/>
      <c r="T276" s="178"/>
      <c r="U276" s="178"/>
      <c r="V276" s="178"/>
      <c r="W276" s="178"/>
      <c r="X276" s="178"/>
      <c r="Y276" s="178"/>
      <c r="Z276" s="178"/>
      <c r="AA276" s="178"/>
      <c r="AB276" s="178"/>
      <c r="AC276" s="178"/>
      <c r="AD276" s="178"/>
      <c r="AE276" s="178"/>
      <c r="AF276" s="178"/>
      <c r="AG276" s="178"/>
      <c r="AH276" s="178"/>
      <c r="AI276" s="178"/>
      <c r="AJ276" s="178"/>
      <c r="AK276" s="178"/>
      <c r="AL276" s="178"/>
    </row>
    <row r="277" spans="4:38" ht="12.75" customHeight="1">
      <c r="D277" s="178"/>
      <c r="E277" s="178"/>
      <c r="F277" s="178"/>
      <c r="G277" s="178"/>
      <c r="H277" s="178"/>
      <c r="I277" s="178"/>
      <c r="J277" s="178"/>
      <c r="K277" s="178"/>
      <c r="L277" s="178"/>
      <c r="M277" s="178"/>
      <c r="N277" s="178"/>
      <c r="O277" s="178"/>
      <c r="P277" s="178"/>
      <c r="Q277" s="178"/>
      <c r="R277" s="178"/>
      <c r="S277" s="178"/>
      <c r="T277" s="178"/>
      <c r="U277" s="178"/>
      <c r="V277" s="178"/>
      <c r="W277" s="178"/>
      <c r="X277" s="178"/>
      <c r="Y277" s="178"/>
      <c r="Z277" s="178"/>
      <c r="AA277" s="178"/>
      <c r="AB277" s="178"/>
      <c r="AC277" s="178"/>
      <c r="AD277" s="178"/>
      <c r="AE277" s="178"/>
      <c r="AF277" s="178"/>
      <c r="AG277" s="178"/>
      <c r="AH277" s="178"/>
      <c r="AI277" s="178"/>
      <c r="AJ277" s="178"/>
      <c r="AK277" s="178"/>
      <c r="AL277" s="178"/>
    </row>
    <row r="278" spans="4:38" ht="12.75" customHeight="1">
      <c r="D278" s="178"/>
      <c r="E278" s="178"/>
      <c r="F278" s="178"/>
      <c r="G278" s="178"/>
      <c r="H278" s="178"/>
      <c r="I278" s="178"/>
      <c r="J278" s="178"/>
      <c r="K278" s="178"/>
      <c r="L278" s="178"/>
      <c r="M278" s="178"/>
      <c r="N278" s="178"/>
      <c r="O278" s="178"/>
      <c r="P278" s="178"/>
      <c r="Q278" s="178"/>
      <c r="R278" s="178"/>
      <c r="S278" s="178"/>
      <c r="T278" s="178"/>
      <c r="U278" s="178"/>
      <c r="V278" s="178"/>
      <c r="W278" s="178"/>
      <c r="X278" s="178"/>
      <c r="Y278" s="178"/>
      <c r="Z278" s="178"/>
      <c r="AA278" s="178"/>
      <c r="AB278" s="178"/>
      <c r="AC278" s="178"/>
      <c r="AD278" s="178"/>
      <c r="AE278" s="178"/>
      <c r="AF278" s="178"/>
      <c r="AG278" s="178"/>
      <c r="AH278" s="178"/>
      <c r="AI278" s="178"/>
      <c r="AJ278" s="178"/>
      <c r="AK278" s="178"/>
      <c r="AL278" s="178"/>
    </row>
    <row r="279" spans="4:38" ht="12.75" customHeight="1">
      <c r="D279" s="178"/>
      <c r="E279" s="178"/>
      <c r="F279" s="178"/>
      <c r="G279" s="178"/>
      <c r="H279" s="178"/>
      <c r="I279" s="178"/>
      <c r="J279" s="178"/>
      <c r="K279" s="178"/>
      <c r="L279" s="178"/>
      <c r="M279" s="178"/>
      <c r="N279" s="178"/>
      <c r="O279" s="178"/>
      <c r="P279" s="178"/>
      <c r="Q279" s="178"/>
      <c r="R279" s="178"/>
      <c r="S279" s="178"/>
      <c r="T279" s="178"/>
      <c r="U279" s="178"/>
      <c r="V279" s="178"/>
      <c r="W279" s="178"/>
      <c r="X279" s="178"/>
      <c r="Y279" s="178"/>
      <c r="Z279" s="178"/>
      <c r="AA279" s="178"/>
      <c r="AB279" s="178"/>
      <c r="AC279" s="178"/>
      <c r="AD279" s="178"/>
      <c r="AE279" s="178"/>
      <c r="AF279" s="178"/>
      <c r="AG279" s="178"/>
      <c r="AH279" s="178"/>
      <c r="AI279" s="178"/>
      <c r="AJ279" s="178"/>
      <c r="AK279" s="178"/>
      <c r="AL279" s="178"/>
    </row>
    <row r="280" spans="4:38" ht="12.75" customHeight="1">
      <c r="D280" s="178"/>
      <c r="E280" s="178"/>
      <c r="F280" s="178"/>
      <c r="G280" s="178"/>
      <c r="H280" s="178"/>
      <c r="I280" s="178"/>
      <c r="J280" s="178"/>
      <c r="K280" s="178"/>
      <c r="L280" s="178"/>
      <c r="M280" s="178"/>
      <c r="N280" s="178"/>
      <c r="O280" s="178"/>
      <c r="P280" s="178"/>
      <c r="Q280" s="178"/>
      <c r="R280" s="178"/>
      <c r="S280" s="178"/>
      <c r="T280" s="178"/>
      <c r="U280" s="178"/>
      <c r="V280" s="178"/>
      <c r="W280" s="178"/>
      <c r="X280" s="178"/>
      <c r="Y280" s="178"/>
      <c r="Z280" s="178"/>
      <c r="AA280" s="178"/>
      <c r="AB280" s="178"/>
      <c r="AC280" s="178"/>
      <c r="AD280" s="178"/>
      <c r="AE280" s="178"/>
      <c r="AF280" s="178"/>
      <c r="AG280" s="178"/>
      <c r="AH280" s="178"/>
      <c r="AI280" s="178"/>
      <c r="AJ280" s="178"/>
      <c r="AK280" s="178"/>
      <c r="AL280" s="178"/>
    </row>
    <row r="281" spans="4:38" ht="12.75" customHeight="1">
      <c r="D281" s="178"/>
      <c r="E281" s="178"/>
      <c r="F281" s="178"/>
      <c r="G281" s="178"/>
      <c r="H281" s="178"/>
      <c r="I281" s="178"/>
      <c r="J281" s="178"/>
      <c r="K281" s="178"/>
      <c r="L281" s="178"/>
      <c r="M281" s="178"/>
      <c r="N281" s="178"/>
      <c r="O281" s="178"/>
      <c r="P281" s="178"/>
      <c r="Q281" s="178"/>
      <c r="R281" s="178"/>
      <c r="S281" s="178"/>
      <c r="T281" s="178"/>
      <c r="U281" s="178"/>
      <c r="V281" s="178"/>
      <c r="W281" s="178"/>
      <c r="X281" s="178"/>
      <c r="Y281" s="178"/>
      <c r="Z281" s="178"/>
      <c r="AA281" s="178"/>
      <c r="AB281" s="178"/>
      <c r="AC281" s="178"/>
      <c r="AD281" s="178"/>
      <c r="AE281" s="178"/>
      <c r="AF281" s="178"/>
      <c r="AG281" s="178"/>
      <c r="AH281" s="178"/>
      <c r="AI281" s="178"/>
      <c r="AJ281" s="178"/>
      <c r="AK281" s="178"/>
      <c r="AL281" s="178"/>
    </row>
    <row r="282" spans="4:38" ht="12.75" customHeight="1">
      <c r="D282" s="178"/>
      <c r="E282" s="178"/>
      <c r="F282" s="178"/>
      <c r="G282" s="178"/>
      <c r="H282" s="178"/>
      <c r="I282" s="178"/>
      <c r="J282" s="178"/>
      <c r="K282" s="178"/>
      <c r="L282" s="178"/>
      <c r="M282" s="178"/>
      <c r="N282" s="178"/>
      <c r="O282" s="178"/>
      <c r="P282" s="178"/>
      <c r="Q282" s="178"/>
      <c r="R282" s="178"/>
      <c r="S282" s="178"/>
      <c r="T282" s="178"/>
      <c r="U282" s="178"/>
      <c r="V282" s="178"/>
      <c r="W282" s="178"/>
      <c r="X282" s="178"/>
      <c r="Y282" s="178"/>
      <c r="Z282" s="178"/>
      <c r="AA282" s="178"/>
      <c r="AB282" s="178"/>
      <c r="AC282" s="178"/>
      <c r="AD282" s="178"/>
      <c r="AE282" s="178"/>
      <c r="AF282" s="178"/>
      <c r="AG282" s="178"/>
      <c r="AH282" s="178"/>
      <c r="AI282" s="178"/>
      <c r="AJ282" s="178"/>
      <c r="AK282" s="178"/>
      <c r="AL282" s="178"/>
    </row>
    <row r="283" spans="4:38" ht="12.75" customHeight="1">
      <c r="D283" s="178"/>
      <c r="E283" s="178"/>
      <c r="F283" s="178"/>
      <c r="G283" s="178"/>
      <c r="H283" s="178"/>
      <c r="I283" s="178"/>
      <c r="J283" s="178"/>
      <c r="K283" s="178"/>
      <c r="L283" s="178"/>
      <c r="M283" s="178"/>
      <c r="N283" s="178"/>
      <c r="O283" s="178"/>
      <c r="P283" s="178"/>
      <c r="Q283" s="178"/>
      <c r="R283" s="178"/>
      <c r="S283" s="178"/>
      <c r="T283" s="178"/>
      <c r="U283" s="178"/>
      <c r="V283" s="178"/>
      <c r="W283" s="178"/>
      <c r="X283" s="178"/>
      <c r="Y283" s="178"/>
      <c r="Z283" s="178"/>
      <c r="AA283" s="178"/>
      <c r="AB283" s="178"/>
      <c r="AC283" s="178"/>
      <c r="AD283" s="178"/>
      <c r="AE283" s="178"/>
      <c r="AF283" s="178"/>
      <c r="AG283" s="178"/>
      <c r="AH283" s="178"/>
      <c r="AI283" s="178"/>
      <c r="AJ283" s="178"/>
      <c r="AK283" s="178"/>
      <c r="AL283" s="178"/>
    </row>
    <row r="284" spans="4:38" ht="12.75" customHeight="1">
      <c r="D284" s="178"/>
      <c r="E284" s="178"/>
      <c r="F284" s="178"/>
      <c r="G284" s="178"/>
      <c r="H284" s="178"/>
      <c r="I284" s="178"/>
      <c r="J284" s="178"/>
      <c r="K284" s="178"/>
      <c r="L284" s="178"/>
      <c r="M284" s="178"/>
      <c r="N284" s="178"/>
      <c r="O284" s="178"/>
      <c r="P284" s="178"/>
      <c r="Q284" s="178"/>
      <c r="R284" s="178"/>
      <c r="S284" s="178"/>
      <c r="T284" s="178"/>
      <c r="U284" s="178"/>
      <c r="V284" s="178"/>
      <c r="W284" s="178"/>
      <c r="X284" s="178"/>
      <c r="Y284" s="178"/>
      <c r="Z284" s="178"/>
      <c r="AA284" s="178"/>
      <c r="AB284" s="178"/>
      <c r="AC284" s="178"/>
      <c r="AD284" s="178"/>
      <c r="AE284" s="178"/>
      <c r="AF284" s="178"/>
      <c r="AG284" s="178"/>
      <c r="AH284" s="178"/>
      <c r="AI284" s="178"/>
      <c r="AJ284" s="178"/>
      <c r="AK284" s="178"/>
      <c r="AL284" s="178"/>
    </row>
    <row r="285" spans="4:38" ht="12.75" customHeight="1">
      <c r="D285" s="178"/>
      <c r="E285" s="178"/>
      <c r="F285" s="178"/>
      <c r="G285" s="178"/>
      <c r="H285" s="178"/>
      <c r="I285" s="178"/>
      <c r="J285" s="178"/>
      <c r="K285" s="178"/>
      <c r="L285" s="178"/>
      <c r="M285" s="178"/>
      <c r="N285" s="178"/>
      <c r="O285" s="178"/>
      <c r="P285" s="178"/>
      <c r="Q285" s="178"/>
      <c r="R285" s="178"/>
      <c r="S285" s="178"/>
      <c r="T285" s="178"/>
      <c r="U285" s="178"/>
      <c r="V285" s="178"/>
      <c r="W285" s="178"/>
      <c r="X285" s="178"/>
      <c r="Y285" s="178"/>
      <c r="Z285" s="178"/>
      <c r="AA285" s="178"/>
      <c r="AB285" s="178"/>
      <c r="AC285" s="178"/>
      <c r="AD285" s="178"/>
      <c r="AE285" s="178"/>
      <c r="AF285" s="178"/>
      <c r="AG285" s="178"/>
      <c r="AH285" s="178"/>
      <c r="AI285" s="178"/>
      <c r="AJ285" s="178"/>
      <c r="AK285" s="178"/>
      <c r="AL285" s="178"/>
    </row>
    <row r="286" spans="4:38" ht="12.75" customHeight="1">
      <c r="D286" s="178"/>
      <c r="E286" s="178"/>
      <c r="F286" s="178"/>
      <c r="G286" s="178"/>
      <c r="H286" s="178"/>
      <c r="I286" s="178"/>
      <c r="J286" s="178"/>
      <c r="K286" s="178"/>
      <c r="L286" s="178"/>
      <c r="M286" s="178"/>
      <c r="N286" s="178"/>
      <c r="O286" s="178"/>
      <c r="P286" s="178"/>
      <c r="Q286" s="178"/>
      <c r="R286" s="178"/>
      <c r="S286" s="178"/>
      <c r="T286" s="178"/>
      <c r="U286" s="178"/>
      <c r="V286" s="178"/>
      <c r="W286" s="178"/>
      <c r="X286" s="178"/>
      <c r="Y286" s="178"/>
      <c r="Z286" s="178"/>
      <c r="AA286" s="178"/>
      <c r="AB286" s="178"/>
      <c r="AC286" s="178"/>
      <c r="AD286" s="178"/>
      <c r="AE286" s="178"/>
      <c r="AF286" s="178"/>
      <c r="AG286" s="178"/>
      <c r="AH286" s="178"/>
      <c r="AI286" s="178"/>
      <c r="AJ286" s="178"/>
      <c r="AK286" s="178"/>
      <c r="AL286" s="178"/>
    </row>
    <row r="287" spans="4:38" ht="12.75" customHeight="1">
      <c r="D287" s="178"/>
      <c r="E287" s="178"/>
      <c r="F287" s="178"/>
      <c r="G287" s="178"/>
      <c r="H287" s="178"/>
      <c r="I287" s="178"/>
      <c r="J287" s="178"/>
      <c r="K287" s="178"/>
      <c r="L287" s="178"/>
      <c r="M287" s="178"/>
      <c r="N287" s="178"/>
      <c r="O287" s="178"/>
      <c r="P287" s="178"/>
      <c r="Q287" s="178"/>
      <c r="R287" s="178"/>
      <c r="S287" s="178"/>
      <c r="T287" s="178"/>
      <c r="U287" s="178"/>
      <c r="V287" s="178"/>
      <c r="W287" s="178"/>
      <c r="X287" s="178"/>
      <c r="Y287" s="178"/>
      <c r="Z287" s="178"/>
      <c r="AA287" s="178"/>
      <c r="AB287" s="178"/>
      <c r="AC287" s="178"/>
      <c r="AD287" s="178"/>
      <c r="AE287" s="178"/>
      <c r="AF287" s="178"/>
      <c r="AG287" s="178"/>
      <c r="AH287" s="178"/>
      <c r="AI287" s="178"/>
      <c r="AJ287" s="178"/>
      <c r="AK287" s="178"/>
      <c r="AL287" s="178"/>
    </row>
    <row r="288" spans="4:38" ht="12.75" customHeight="1">
      <c r="D288" s="178"/>
      <c r="E288" s="178"/>
      <c r="F288" s="178"/>
      <c r="G288" s="178"/>
      <c r="H288" s="178"/>
      <c r="I288" s="178"/>
      <c r="J288" s="178"/>
      <c r="K288" s="178"/>
      <c r="L288" s="178"/>
      <c r="M288" s="178"/>
      <c r="N288" s="178"/>
      <c r="O288" s="178"/>
      <c r="P288" s="178"/>
      <c r="Q288" s="178"/>
      <c r="R288" s="178"/>
      <c r="S288" s="178"/>
      <c r="T288" s="178"/>
      <c r="U288" s="178"/>
      <c r="V288" s="178"/>
      <c r="W288" s="178"/>
      <c r="X288" s="178"/>
      <c r="Y288" s="178"/>
      <c r="Z288" s="178"/>
      <c r="AA288" s="178"/>
      <c r="AB288" s="178"/>
      <c r="AC288" s="178"/>
      <c r="AD288" s="178"/>
      <c r="AE288" s="178"/>
      <c r="AF288" s="178"/>
      <c r="AG288" s="178"/>
      <c r="AH288" s="178"/>
      <c r="AI288" s="178"/>
      <c r="AJ288" s="178"/>
      <c r="AK288" s="178"/>
      <c r="AL288" s="178"/>
    </row>
    <row r="289" spans="4:38" ht="12.75" customHeight="1">
      <c r="D289" s="178"/>
      <c r="E289" s="178"/>
      <c r="F289" s="178"/>
      <c r="G289" s="178"/>
      <c r="H289" s="178"/>
      <c r="I289" s="178"/>
      <c r="J289" s="178"/>
      <c r="K289" s="178"/>
      <c r="L289" s="178"/>
      <c r="M289" s="178"/>
      <c r="N289" s="178"/>
      <c r="O289" s="178"/>
      <c r="P289" s="178"/>
      <c r="Q289" s="178"/>
      <c r="R289" s="178"/>
      <c r="S289" s="178"/>
      <c r="T289" s="178"/>
      <c r="U289" s="178"/>
      <c r="V289" s="178"/>
      <c r="W289" s="178"/>
      <c r="X289" s="178"/>
      <c r="Y289" s="178"/>
      <c r="Z289" s="178"/>
      <c r="AA289" s="178"/>
      <c r="AB289" s="178"/>
      <c r="AC289" s="178"/>
      <c r="AD289" s="178"/>
      <c r="AE289" s="178"/>
      <c r="AF289" s="178"/>
      <c r="AG289" s="178"/>
      <c r="AH289" s="178"/>
      <c r="AI289" s="178"/>
      <c r="AJ289" s="178"/>
      <c r="AK289" s="178"/>
      <c r="AL289" s="178"/>
    </row>
    <row r="290" spans="4:38" ht="12.75" customHeight="1">
      <c r="D290" s="178"/>
      <c r="E290" s="178"/>
      <c r="F290" s="178"/>
      <c r="G290" s="178"/>
      <c r="H290" s="178"/>
      <c r="I290" s="178"/>
      <c r="J290" s="178"/>
      <c r="K290" s="178"/>
      <c r="L290" s="178"/>
      <c r="M290" s="178"/>
      <c r="N290" s="178"/>
      <c r="O290" s="178"/>
      <c r="P290" s="178"/>
      <c r="Q290" s="178"/>
      <c r="R290" s="178"/>
      <c r="S290" s="178"/>
      <c r="T290" s="178"/>
      <c r="U290" s="178"/>
      <c r="V290" s="178"/>
      <c r="W290" s="178"/>
      <c r="X290" s="178"/>
      <c r="Y290" s="178"/>
      <c r="Z290" s="178"/>
      <c r="AA290" s="178"/>
      <c r="AB290" s="178"/>
      <c r="AC290" s="178"/>
      <c r="AD290" s="178"/>
      <c r="AE290" s="178"/>
      <c r="AF290" s="178"/>
      <c r="AG290" s="178"/>
      <c r="AH290" s="178"/>
      <c r="AI290" s="178"/>
      <c r="AJ290" s="178"/>
      <c r="AK290" s="178"/>
      <c r="AL290" s="178"/>
    </row>
    <row r="291" spans="4:38" ht="12.75" customHeight="1">
      <c r="D291" s="178"/>
      <c r="E291" s="178"/>
      <c r="F291" s="178"/>
      <c r="G291" s="178"/>
      <c r="H291" s="178"/>
      <c r="I291" s="178"/>
      <c r="J291" s="178"/>
      <c r="K291" s="178"/>
      <c r="L291" s="178"/>
      <c r="M291" s="178"/>
      <c r="N291" s="178"/>
      <c r="O291" s="178"/>
      <c r="P291" s="178"/>
      <c r="Q291" s="178"/>
      <c r="R291" s="178"/>
      <c r="S291" s="178"/>
      <c r="T291" s="178"/>
      <c r="U291" s="178"/>
      <c r="V291" s="178"/>
      <c r="W291" s="178"/>
      <c r="X291" s="178"/>
      <c r="Y291" s="178"/>
      <c r="Z291" s="178"/>
      <c r="AA291" s="178"/>
      <c r="AB291" s="178"/>
      <c r="AC291" s="178"/>
      <c r="AD291" s="178"/>
      <c r="AE291" s="178"/>
      <c r="AF291" s="178"/>
      <c r="AG291" s="178"/>
      <c r="AH291" s="178"/>
      <c r="AI291" s="178"/>
      <c r="AJ291" s="178"/>
      <c r="AK291" s="178"/>
      <c r="AL291" s="178"/>
    </row>
    <row r="292" spans="4:38" ht="12.75" customHeight="1">
      <c r="D292" s="178"/>
      <c r="E292" s="178"/>
      <c r="F292" s="178"/>
      <c r="G292" s="178"/>
      <c r="H292" s="178"/>
      <c r="I292" s="178"/>
      <c r="J292" s="178"/>
      <c r="K292" s="178"/>
      <c r="L292" s="178"/>
      <c r="M292" s="178"/>
      <c r="N292" s="178"/>
      <c r="O292" s="178"/>
      <c r="P292" s="178"/>
      <c r="Q292" s="178"/>
      <c r="R292" s="178"/>
      <c r="S292" s="178"/>
      <c r="T292" s="178"/>
      <c r="U292" s="178"/>
      <c r="V292" s="178"/>
      <c r="W292" s="178"/>
      <c r="X292" s="178"/>
      <c r="Y292" s="178"/>
      <c r="Z292" s="178"/>
      <c r="AA292" s="178"/>
      <c r="AB292" s="178"/>
      <c r="AC292" s="178"/>
      <c r="AD292" s="178"/>
      <c r="AE292" s="178"/>
      <c r="AF292" s="178"/>
      <c r="AG292" s="178"/>
      <c r="AH292" s="178"/>
      <c r="AI292" s="178"/>
      <c r="AJ292" s="178"/>
      <c r="AK292" s="178"/>
      <c r="AL292" s="178"/>
    </row>
    <row r="293" spans="4:38" ht="12.75" customHeight="1">
      <c r="D293" s="178"/>
      <c r="E293" s="178"/>
      <c r="F293" s="178"/>
      <c r="G293" s="178"/>
      <c r="H293" s="178"/>
      <c r="I293" s="178"/>
      <c r="J293" s="178"/>
      <c r="K293" s="178"/>
      <c r="L293" s="178"/>
      <c r="M293" s="178"/>
      <c r="N293" s="178"/>
      <c r="O293" s="178"/>
      <c r="P293" s="178"/>
      <c r="Q293" s="178"/>
      <c r="R293" s="178"/>
      <c r="S293" s="178"/>
      <c r="T293" s="178"/>
      <c r="U293" s="178"/>
      <c r="V293" s="178"/>
      <c r="W293" s="178"/>
      <c r="X293" s="178"/>
      <c r="Y293" s="178"/>
      <c r="Z293" s="178"/>
      <c r="AA293" s="178"/>
      <c r="AB293" s="178"/>
      <c r="AC293" s="178"/>
      <c r="AD293" s="178"/>
      <c r="AE293" s="178"/>
      <c r="AF293" s="178"/>
      <c r="AG293" s="178"/>
      <c r="AH293" s="178"/>
      <c r="AI293" s="178"/>
      <c r="AJ293" s="178"/>
      <c r="AK293" s="178"/>
      <c r="AL293" s="178"/>
    </row>
    <row r="294" spans="4:38" ht="12.75" customHeight="1">
      <c r="D294" s="178"/>
      <c r="E294" s="178"/>
      <c r="F294" s="178"/>
      <c r="G294" s="178"/>
      <c r="H294" s="178"/>
      <c r="I294" s="178"/>
      <c r="J294" s="178"/>
      <c r="K294" s="178"/>
      <c r="L294" s="178"/>
      <c r="M294" s="178"/>
      <c r="N294" s="178"/>
      <c r="O294" s="178"/>
      <c r="P294" s="178"/>
      <c r="Q294" s="178"/>
      <c r="R294" s="178"/>
      <c r="S294" s="178"/>
      <c r="T294" s="178"/>
      <c r="U294" s="178"/>
      <c r="V294" s="178"/>
      <c r="W294" s="178"/>
      <c r="X294" s="178"/>
      <c r="Y294" s="178"/>
      <c r="Z294" s="178"/>
      <c r="AA294" s="178"/>
      <c r="AB294" s="178"/>
      <c r="AC294" s="178"/>
      <c r="AD294" s="178"/>
      <c r="AE294" s="178"/>
      <c r="AF294" s="178"/>
      <c r="AG294" s="178"/>
      <c r="AH294" s="178"/>
      <c r="AI294" s="178"/>
      <c r="AJ294" s="178"/>
      <c r="AK294" s="178"/>
      <c r="AL294" s="178"/>
    </row>
    <row r="295" spans="4:38" ht="12.75" customHeight="1">
      <c r="D295" s="178"/>
      <c r="E295" s="178"/>
      <c r="F295" s="178"/>
      <c r="G295" s="178"/>
      <c r="H295" s="178"/>
      <c r="I295" s="178"/>
      <c r="J295" s="178"/>
      <c r="K295" s="178"/>
      <c r="L295" s="178"/>
      <c r="M295" s="178"/>
      <c r="N295" s="178"/>
      <c r="O295" s="178"/>
      <c r="P295" s="178"/>
      <c r="Q295" s="178"/>
      <c r="R295" s="178"/>
      <c r="S295" s="178"/>
      <c r="T295" s="178"/>
      <c r="U295" s="178"/>
      <c r="V295" s="178"/>
      <c r="W295" s="178"/>
      <c r="X295" s="178"/>
      <c r="Y295" s="178"/>
      <c r="Z295" s="178"/>
      <c r="AA295" s="178"/>
      <c r="AB295" s="178"/>
      <c r="AC295" s="178"/>
      <c r="AD295" s="178"/>
      <c r="AE295" s="178"/>
      <c r="AF295" s="178"/>
      <c r="AG295" s="178"/>
      <c r="AH295" s="178"/>
      <c r="AI295" s="178"/>
      <c r="AJ295" s="178"/>
      <c r="AK295" s="178"/>
      <c r="AL295" s="178"/>
    </row>
    <row r="296" spans="4:38" ht="12.75" customHeight="1">
      <c r="D296" s="178"/>
      <c r="E296" s="178"/>
      <c r="F296" s="178"/>
      <c r="G296" s="178"/>
      <c r="H296" s="178"/>
      <c r="I296" s="178"/>
      <c r="J296" s="178"/>
      <c r="K296" s="178"/>
      <c r="L296" s="178"/>
      <c r="M296" s="178"/>
      <c r="N296" s="178"/>
      <c r="O296" s="178"/>
      <c r="P296" s="178"/>
      <c r="Q296" s="178"/>
      <c r="R296" s="178"/>
      <c r="S296" s="178"/>
      <c r="T296" s="178"/>
      <c r="U296" s="178"/>
      <c r="V296" s="178"/>
      <c r="W296" s="178"/>
      <c r="X296" s="178"/>
      <c r="Y296" s="178"/>
      <c r="Z296" s="178"/>
      <c r="AA296" s="178"/>
      <c r="AB296" s="178"/>
      <c r="AC296" s="178"/>
      <c r="AD296" s="178"/>
      <c r="AE296" s="178"/>
      <c r="AF296" s="178"/>
      <c r="AG296" s="178"/>
      <c r="AH296" s="178"/>
      <c r="AI296" s="178"/>
      <c r="AJ296" s="178"/>
      <c r="AK296" s="178"/>
      <c r="AL296" s="178"/>
    </row>
    <row r="297" spans="4:38" ht="12.75" customHeight="1">
      <c r="D297" s="178"/>
      <c r="E297" s="178"/>
      <c r="F297" s="178"/>
      <c r="G297" s="178"/>
      <c r="H297" s="178"/>
      <c r="I297" s="178"/>
      <c r="J297" s="178"/>
      <c r="K297" s="178"/>
      <c r="L297" s="178"/>
      <c r="M297" s="178"/>
      <c r="N297" s="178"/>
      <c r="O297" s="178"/>
      <c r="P297" s="178"/>
      <c r="Q297" s="178"/>
      <c r="R297" s="178"/>
      <c r="S297" s="178"/>
      <c r="T297" s="178"/>
      <c r="U297" s="178"/>
      <c r="V297" s="178"/>
      <c r="W297" s="178"/>
      <c r="X297" s="178"/>
      <c r="Y297" s="178"/>
      <c r="Z297" s="178"/>
      <c r="AA297" s="178"/>
      <c r="AB297" s="178"/>
      <c r="AC297" s="178"/>
      <c r="AD297" s="178"/>
      <c r="AE297" s="178"/>
      <c r="AF297" s="178"/>
      <c r="AG297" s="178"/>
      <c r="AH297" s="178"/>
      <c r="AI297" s="178"/>
      <c r="AJ297" s="178"/>
      <c r="AK297" s="178"/>
      <c r="AL297" s="178"/>
    </row>
    <row r="298" spans="4:38" ht="12.75" customHeight="1">
      <c r="D298" s="178"/>
      <c r="E298" s="178"/>
      <c r="F298" s="178"/>
      <c r="G298" s="178"/>
      <c r="H298" s="178"/>
      <c r="I298" s="178"/>
      <c r="J298" s="178"/>
      <c r="K298" s="178"/>
      <c r="L298" s="178"/>
      <c r="M298" s="178"/>
      <c r="N298" s="178"/>
      <c r="O298" s="178"/>
      <c r="P298" s="178"/>
      <c r="Q298" s="178"/>
      <c r="R298" s="178"/>
      <c r="S298" s="178"/>
      <c r="T298" s="178"/>
      <c r="U298" s="178"/>
      <c r="V298" s="178"/>
      <c r="W298" s="178"/>
      <c r="X298" s="178"/>
      <c r="Y298" s="178"/>
      <c r="Z298" s="178"/>
      <c r="AA298" s="178"/>
      <c r="AB298" s="178"/>
      <c r="AC298" s="178"/>
      <c r="AD298" s="178"/>
      <c r="AE298" s="178"/>
      <c r="AF298" s="178"/>
      <c r="AG298" s="178"/>
      <c r="AH298" s="178"/>
      <c r="AI298" s="178"/>
      <c r="AJ298" s="178"/>
      <c r="AK298" s="178"/>
      <c r="AL298" s="178"/>
    </row>
    <row r="299" spans="4:38" ht="12.75" customHeight="1">
      <c r="D299" s="178"/>
      <c r="E299" s="178"/>
      <c r="F299" s="178"/>
      <c r="G299" s="178"/>
      <c r="H299" s="178"/>
      <c r="I299" s="178"/>
      <c r="J299" s="178"/>
      <c r="K299" s="178"/>
      <c r="L299" s="178"/>
      <c r="M299" s="178"/>
      <c r="N299" s="178"/>
      <c r="O299" s="178"/>
      <c r="P299" s="178"/>
      <c r="Q299" s="178"/>
      <c r="R299" s="178"/>
      <c r="S299" s="178"/>
      <c r="T299" s="178"/>
      <c r="U299" s="178"/>
      <c r="V299" s="178"/>
      <c r="W299" s="178"/>
      <c r="X299" s="178"/>
      <c r="Y299" s="178"/>
      <c r="Z299" s="178"/>
      <c r="AA299" s="178"/>
      <c r="AB299" s="178"/>
      <c r="AC299" s="178"/>
      <c r="AD299" s="178"/>
      <c r="AE299" s="178"/>
      <c r="AF299" s="178"/>
      <c r="AG299" s="178"/>
      <c r="AH299" s="178"/>
      <c r="AI299" s="178"/>
      <c r="AJ299" s="178"/>
      <c r="AK299" s="178"/>
      <c r="AL299" s="178"/>
    </row>
    <row r="300" spans="4:38" ht="12.75" customHeight="1">
      <c r="D300" s="178"/>
      <c r="E300" s="178"/>
      <c r="F300" s="178"/>
      <c r="G300" s="178"/>
      <c r="H300" s="178"/>
      <c r="I300" s="178"/>
      <c r="J300" s="178"/>
      <c r="K300" s="178"/>
      <c r="L300" s="178"/>
      <c r="M300" s="178"/>
      <c r="N300" s="178"/>
      <c r="O300" s="178"/>
      <c r="P300" s="178"/>
      <c r="Q300" s="178"/>
      <c r="R300" s="178"/>
      <c r="S300" s="178"/>
      <c r="T300" s="178"/>
      <c r="U300" s="178"/>
      <c r="V300" s="178"/>
      <c r="W300" s="178"/>
      <c r="X300" s="178"/>
      <c r="Y300" s="178"/>
      <c r="Z300" s="178"/>
      <c r="AA300" s="178"/>
      <c r="AB300" s="178"/>
      <c r="AC300" s="178"/>
      <c r="AD300" s="178"/>
      <c r="AE300" s="178"/>
      <c r="AF300" s="178"/>
      <c r="AG300" s="178"/>
      <c r="AH300" s="178"/>
      <c r="AI300" s="178"/>
      <c r="AJ300" s="178"/>
      <c r="AK300" s="178"/>
      <c r="AL300" s="178"/>
    </row>
  </sheetData>
  <mergeCells count="88">
    <mergeCell ref="Y51:Z51"/>
    <mergeCell ref="AA51:AB51"/>
    <mergeCell ref="AB39:AC39"/>
    <mergeCell ref="Z39:AA39"/>
    <mergeCell ref="V12:W12"/>
    <mergeCell ref="Z12:AA12"/>
    <mergeCell ref="X11:Y11"/>
    <mergeCell ref="L49:L50"/>
    <mergeCell ref="Q49:Q50"/>
    <mergeCell ref="G29:L30"/>
    <mergeCell ref="G32:K33"/>
    <mergeCell ref="G35:L36"/>
    <mergeCell ref="Q47:Q48"/>
    <mergeCell ref="N47:N48"/>
    <mergeCell ref="P14:R14"/>
    <mergeCell ref="P15:R15"/>
    <mergeCell ref="S49:S50"/>
    <mergeCell ref="S15:U15"/>
    <mergeCell ref="T47:T48"/>
    <mergeCell ref="R47:R48"/>
    <mergeCell ref="S47:S48"/>
    <mergeCell ref="P16:R16"/>
    <mergeCell ref="R49:R50"/>
    <mergeCell ref="T49:T50"/>
    <mergeCell ref="F8:H9"/>
    <mergeCell ref="F11:H12"/>
    <mergeCell ref="V11:W11"/>
    <mergeCell ref="T11:U11"/>
    <mergeCell ref="K8:K9"/>
    <mergeCell ref="L8:L9"/>
    <mergeCell ref="L12:M12"/>
    <mergeCell ref="J12:K12"/>
    <mergeCell ref="J11:K11"/>
    <mergeCell ref="J8:J9"/>
    <mergeCell ref="M8:M9"/>
    <mergeCell ref="U8:U9"/>
    <mergeCell ref="V8:V9"/>
    <mergeCell ref="L11:M11"/>
    <mergeCell ref="R11:S11"/>
    <mergeCell ref="S8:S9"/>
    <mergeCell ref="T8:T9"/>
    <mergeCell ref="N8:N9"/>
    <mergeCell ref="P11:Q11"/>
    <mergeCell ref="N11:O11"/>
    <mergeCell ref="Z8:Z9"/>
    <mergeCell ref="AA8:AA9"/>
    <mergeCell ref="Y8:Y9"/>
    <mergeCell ref="Z11:AA11"/>
    <mergeCell ref="X8:X9"/>
    <mergeCell ref="R12:S12"/>
    <mergeCell ref="O8:O9"/>
    <mergeCell ref="P8:P9"/>
    <mergeCell ref="Q8:Q9"/>
    <mergeCell ref="R8:R9"/>
    <mergeCell ref="T12:U12"/>
    <mergeCell ref="X12:Y12"/>
    <mergeCell ref="P12:Q12"/>
    <mergeCell ref="W8:W9"/>
    <mergeCell ref="AA17:AB17"/>
    <mergeCell ref="V14:X14"/>
    <mergeCell ref="M14:O14"/>
    <mergeCell ref="S16:U16"/>
    <mergeCell ref="S14:U14"/>
    <mergeCell ref="V15:X15"/>
    <mergeCell ref="V16:X16"/>
    <mergeCell ref="Y16:AA16"/>
    <mergeCell ref="Y15:AA15"/>
    <mergeCell ref="Y14:AA14"/>
    <mergeCell ref="J16:L16"/>
    <mergeCell ref="J14:L14"/>
    <mergeCell ref="F14:H15"/>
    <mergeCell ref="N49:N50"/>
    <mergeCell ref="J15:L15"/>
    <mergeCell ref="M15:O15"/>
    <mergeCell ref="M47:M48"/>
    <mergeCell ref="M49:M50"/>
    <mergeCell ref="O49:O50"/>
    <mergeCell ref="F46:G47"/>
    <mergeCell ref="N12:O12"/>
    <mergeCell ref="O47:O48"/>
    <mergeCell ref="L47:L48"/>
    <mergeCell ref="F64:G65"/>
    <mergeCell ref="F58:G59"/>
    <mergeCell ref="F61:G62"/>
    <mergeCell ref="M16:O16"/>
    <mergeCell ref="D57:I57"/>
    <mergeCell ref="D60:H60"/>
    <mergeCell ref="D63:H63"/>
  </mergeCells>
  <conditionalFormatting sqref="J8:J9">
    <cfRule type="cellIs" priority="1" dxfId="24" operator="equal" stopIfTrue="1">
      <formula>1</formula>
    </cfRule>
    <cfRule type="cellIs" priority="2" dxfId="25" operator="equal" stopIfTrue="1">
      <formula>2</formula>
    </cfRule>
  </conditionalFormatting>
  <conditionalFormatting sqref="K8:K9">
    <cfRule type="expression" priority="3" dxfId="26" stopIfTrue="1">
      <formula>($B$8&gt;=2)</formula>
    </cfRule>
  </conditionalFormatting>
  <conditionalFormatting sqref="L8:L9">
    <cfRule type="expression" priority="4" dxfId="27" stopIfTrue="1">
      <formula>($B$9&lt;3)</formula>
    </cfRule>
    <cfRule type="expression" priority="5" dxfId="26" stopIfTrue="1">
      <formula>($B$8&gt;=3)</formula>
    </cfRule>
  </conditionalFormatting>
  <conditionalFormatting sqref="M8:M9">
    <cfRule type="expression" priority="6" dxfId="27" stopIfTrue="1">
      <formula>($B$9&lt;4)</formula>
    </cfRule>
    <cfRule type="expression" priority="7" dxfId="26" stopIfTrue="1">
      <formula>($B$8&gt;=4)</formula>
    </cfRule>
  </conditionalFormatting>
  <conditionalFormatting sqref="X8:X9">
    <cfRule type="expression" priority="8" dxfId="27" stopIfTrue="1">
      <formula>($B$9&lt;15)</formula>
    </cfRule>
    <cfRule type="expression" priority="9" dxfId="26" stopIfTrue="1">
      <formula>($B$8&gt;=15)</formula>
    </cfRule>
  </conditionalFormatting>
  <conditionalFormatting sqref="W8:W9">
    <cfRule type="expression" priority="10" dxfId="27" stopIfTrue="1">
      <formula>($B$9&lt;14)</formula>
    </cfRule>
    <cfRule type="expression" priority="11" dxfId="26" stopIfTrue="1">
      <formula>($B$8&gt;=14)</formula>
    </cfRule>
  </conditionalFormatting>
  <conditionalFormatting sqref="U8:U9">
    <cfRule type="expression" priority="12" dxfId="27" stopIfTrue="1">
      <formula>($B$9&lt;12)</formula>
    </cfRule>
    <cfRule type="expression" priority="13" dxfId="26" stopIfTrue="1">
      <formula>($B$8&gt;=12)</formula>
    </cfRule>
  </conditionalFormatting>
  <conditionalFormatting sqref="T8:T9">
    <cfRule type="expression" priority="14" dxfId="27" stopIfTrue="1">
      <formula>($B$9&lt;11)</formula>
    </cfRule>
    <cfRule type="expression" priority="15" dxfId="26" stopIfTrue="1">
      <formula>($B$8&gt;=11)</formula>
    </cfRule>
  </conditionalFormatting>
  <conditionalFormatting sqref="S8:S9">
    <cfRule type="expression" priority="16" dxfId="27" stopIfTrue="1">
      <formula>($B$9&lt;10)</formula>
    </cfRule>
    <cfRule type="expression" priority="17" dxfId="26" stopIfTrue="1">
      <formula>($B$8&gt;=10)</formula>
    </cfRule>
  </conditionalFormatting>
  <conditionalFormatting sqref="R8:R9">
    <cfRule type="expression" priority="18" dxfId="27" stopIfTrue="1">
      <formula>($B$9&lt;9)</formula>
    </cfRule>
    <cfRule type="expression" priority="19" dxfId="26" stopIfTrue="1">
      <formula>($B$8&gt;=9)</formula>
    </cfRule>
  </conditionalFormatting>
  <conditionalFormatting sqref="P8:P9">
    <cfRule type="expression" priority="20" dxfId="27" stopIfTrue="1">
      <formula>($B$9&lt;7)</formula>
    </cfRule>
    <cfRule type="expression" priority="21" dxfId="26" stopIfTrue="1">
      <formula>($B$8&gt;=7)</formula>
    </cfRule>
  </conditionalFormatting>
  <conditionalFormatting sqref="O8:O9">
    <cfRule type="expression" priority="22" dxfId="27" stopIfTrue="1">
      <formula>($B$9&lt;6)</formula>
    </cfRule>
    <cfRule type="expression" priority="23" dxfId="26" stopIfTrue="1">
      <formula>($B$8&gt;=6)</formula>
    </cfRule>
  </conditionalFormatting>
  <conditionalFormatting sqref="N8:N9">
    <cfRule type="expression" priority="24" dxfId="27" stopIfTrue="1">
      <formula>($B$9&lt;5)</formula>
    </cfRule>
    <cfRule type="expression" priority="25" dxfId="26" stopIfTrue="1">
      <formula>($B$8&gt;=5)</formula>
    </cfRule>
  </conditionalFormatting>
  <conditionalFormatting sqref="Q8:Q9">
    <cfRule type="expression" priority="26" dxfId="27" stopIfTrue="1">
      <formula>($B$9&lt;8)</formula>
    </cfRule>
    <cfRule type="expression" priority="27" dxfId="26" stopIfTrue="1">
      <formula>($B$8&gt;=8)</formula>
    </cfRule>
  </conditionalFormatting>
  <conditionalFormatting sqref="V8:V9">
    <cfRule type="expression" priority="28" dxfId="27" stopIfTrue="1">
      <formula>($B$9&lt;13)</formula>
    </cfRule>
    <cfRule type="expression" priority="29" dxfId="26" stopIfTrue="1">
      <formula>($B$8&gt;=13)</formula>
    </cfRule>
  </conditionalFormatting>
  <conditionalFormatting sqref="AA8:AA9">
    <cfRule type="expression" priority="30" dxfId="27" stopIfTrue="1">
      <formula>($B$9&lt;18)</formula>
    </cfRule>
    <cfRule type="expression" priority="31" dxfId="26" stopIfTrue="1">
      <formula>($B$8&gt;=18)</formula>
    </cfRule>
  </conditionalFormatting>
  <conditionalFormatting sqref="Z8:Z9">
    <cfRule type="expression" priority="32" dxfId="27" stopIfTrue="1">
      <formula>($B$9&lt;17)</formula>
    </cfRule>
    <cfRule type="expression" priority="33" dxfId="26" stopIfTrue="1">
      <formula>($B$8&gt;=17)</formula>
    </cfRule>
  </conditionalFormatting>
  <conditionalFormatting sqref="Y8:Y9">
    <cfRule type="expression" priority="34" dxfId="27" stopIfTrue="1">
      <formula>($B$9&lt;16)</formula>
    </cfRule>
    <cfRule type="expression" priority="35" dxfId="26" stopIfTrue="1">
      <formula>($B$8&gt;=16)</formula>
    </cfRule>
  </conditionalFormatting>
  <conditionalFormatting sqref="R12:S12">
    <cfRule type="expression" priority="36" dxfId="27" stopIfTrue="1">
      <formula>($B$12&lt;10)</formula>
    </cfRule>
    <cfRule type="expression" priority="37" dxfId="28" stopIfTrue="1">
      <formula>($B$11&gt;=10)</formula>
    </cfRule>
  </conditionalFormatting>
  <conditionalFormatting sqref="T11:U11">
    <cfRule type="expression" priority="38" dxfId="27" stopIfTrue="1">
      <formula>($B$12&lt;11)</formula>
    </cfRule>
    <cfRule type="expression" priority="39" dxfId="28" stopIfTrue="1">
      <formula>($B$11&gt;=11)</formula>
    </cfRule>
  </conditionalFormatting>
  <conditionalFormatting sqref="J12:K12">
    <cfRule type="expression" priority="40" dxfId="28" stopIfTrue="1">
      <formula>($B$11&gt;=2)</formula>
    </cfRule>
  </conditionalFormatting>
  <conditionalFormatting sqref="L12:M12">
    <cfRule type="expression" priority="41" dxfId="27" stopIfTrue="1">
      <formula>($B$12&lt;3)</formula>
    </cfRule>
    <cfRule type="expression" priority="42" dxfId="28" stopIfTrue="1">
      <formula>($B$11&gt;=3)</formula>
    </cfRule>
  </conditionalFormatting>
  <conditionalFormatting sqref="T12:U12">
    <cfRule type="expression" priority="43" dxfId="27" stopIfTrue="1">
      <formula>($B$12&lt;12)</formula>
    </cfRule>
    <cfRule type="expression" priority="44" dxfId="28" stopIfTrue="1">
      <formula>($B$11&gt;=12)</formula>
    </cfRule>
  </conditionalFormatting>
  <conditionalFormatting sqref="V11:W11">
    <cfRule type="expression" priority="45" dxfId="27" stopIfTrue="1">
      <formula>($B$12&lt;13)</formula>
    </cfRule>
    <cfRule type="expression" priority="46" dxfId="28" stopIfTrue="1">
      <formula>($B$11&gt;=13)</formula>
    </cfRule>
  </conditionalFormatting>
  <conditionalFormatting sqref="L11:M11">
    <cfRule type="expression" priority="47" dxfId="27" stopIfTrue="1">
      <formula>($B$12&lt;4)</formula>
    </cfRule>
    <cfRule type="expression" priority="48" dxfId="28" stopIfTrue="1">
      <formula>($B$11&gt;=4)</formula>
    </cfRule>
  </conditionalFormatting>
  <conditionalFormatting sqref="X12:Y12">
    <cfRule type="expression" priority="49" dxfId="27" stopIfTrue="1">
      <formula>($B$12&lt;16)</formula>
    </cfRule>
    <cfRule type="expression" priority="50" dxfId="28" stopIfTrue="1">
      <formula>($B$11&gt;=16)</formula>
    </cfRule>
  </conditionalFormatting>
  <conditionalFormatting sqref="N11:O11">
    <cfRule type="expression" priority="51" dxfId="27" stopIfTrue="1">
      <formula>($B$12&lt;5)</formula>
    </cfRule>
    <cfRule type="expression" priority="52" dxfId="28" stopIfTrue="1">
      <formula>($B$11&gt;=5)</formula>
    </cfRule>
  </conditionalFormatting>
  <conditionalFormatting sqref="X11:Y11">
    <cfRule type="expression" priority="53" dxfId="27" stopIfTrue="1">
      <formula>($B$12&lt;15)</formula>
    </cfRule>
    <cfRule type="expression" priority="54" dxfId="28" stopIfTrue="1">
      <formula>($B$11&gt;=15)</formula>
    </cfRule>
  </conditionalFormatting>
  <conditionalFormatting sqref="N12:O12">
    <cfRule type="expression" priority="55" dxfId="27" stopIfTrue="1">
      <formula>($B$12&lt;6)</formula>
    </cfRule>
    <cfRule type="expression" priority="56" dxfId="28" stopIfTrue="1">
      <formula>($B$11&gt;=6)</formula>
    </cfRule>
  </conditionalFormatting>
  <conditionalFormatting sqref="P11:Q11">
    <cfRule type="expression" priority="57" dxfId="27" stopIfTrue="1">
      <formula>($B$12&lt;7)</formula>
    </cfRule>
    <cfRule type="expression" priority="58" dxfId="28" stopIfTrue="1">
      <formula>($B$11&gt;=7)</formula>
    </cfRule>
  </conditionalFormatting>
  <conditionalFormatting sqref="V12:W12">
    <cfRule type="expression" priority="59" dxfId="27" stopIfTrue="1">
      <formula>($B$12&lt;14)</formula>
    </cfRule>
    <cfRule type="expression" priority="60" dxfId="28" stopIfTrue="1">
      <formula>($B$11&gt;=14)</formula>
    </cfRule>
  </conditionalFormatting>
  <conditionalFormatting sqref="Z11:AA11">
    <cfRule type="expression" priority="61" dxfId="27" stopIfTrue="1">
      <formula>($B$12&lt;17)</formula>
    </cfRule>
    <cfRule type="expression" priority="62" dxfId="28" stopIfTrue="1">
      <formula>($B$11&gt;=17)</formula>
    </cfRule>
  </conditionalFormatting>
  <conditionalFormatting sqref="P12:Q12">
    <cfRule type="expression" priority="63" dxfId="27" stopIfTrue="1">
      <formula>($B$12&lt;8)</formula>
    </cfRule>
    <cfRule type="expression" priority="64" dxfId="28" stopIfTrue="1">
      <formula>($B$11&gt;=8)</formula>
    </cfRule>
  </conditionalFormatting>
  <conditionalFormatting sqref="R11:S11">
    <cfRule type="expression" priority="65" dxfId="27" stopIfTrue="1">
      <formula>($B$12&lt;9)</formula>
    </cfRule>
    <cfRule type="expression" priority="66" dxfId="28" stopIfTrue="1">
      <formula>($B$11&gt;=9)</formula>
    </cfRule>
  </conditionalFormatting>
  <conditionalFormatting sqref="Z12:AA12">
    <cfRule type="expression" priority="67" dxfId="27" stopIfTrue="1">
      <formula>($B$12&lt;18)</formula>
    </cfRule>
    <cfRule type="expression" priority="68" dxfId="28" stopIfTrue="1">
      <formula>($B$11&gt;=18)</formula>
    </cfRule>
  </conditionalFormatting>
  <conditionalFormatting sqref="M14:O14">
    <cfRule type="expression" priority="69" dxfId="27" stopIfTrue="1">
      <formula>$B$15&lt;5</formula>
    </cfRule>
    <cfRule type="expression" priority="70" dxfId="29" stopIfTrue="1">
      <formula>$B$14&gt;=5</formula>
    </cfRule>
  </conditionalFormatting>
  <conditionalFormatting sqref="M15:O15">
    <cfRule type="expression" priority="71" dxfId="27" stopIfTrue="1">
      <formula>$B$15&lt;6</formula>
    </cfRule>
    <cfRule type="expression" priority="72" dxfId="29" stopIfTrue="1">
      <formula>$B$14&gt;=6</formula>
    </cfRule>
  </conditionalFormatting>
  <conditionalFormatting sqref="P14:R14">
    <cfRule type="expression" priority="73" dxfId="27" stopIfTrue="1">
      <formula>$B$15&lt;7</formula>
    </cfRule>
    <cfRule type="expression" priority="74" dxfId="29" stopIfTrue="1">
      <formula>$B$14&gt;=7</formula>
    </cfRule>
  </conditionalFormatting>
  <conditionalFormatting sqref="P15:R15">
    <cfRule type="expression" priority="75" dxfId="27" stopIfTrue="1">
      <formula>$B$15&lt;9</formula>
    </cfRule>
    <cfRule type="expression" priority="76" dxfId="29" stopIfTrue="1">
      <formula>$B$14&gt;=9</formula>
    </cfRule>
  </conditionalFormatting>
  <conditionalFormatting sqref="P16:R16">
    <cfRule type="expression" priority="77" dxfId="27" stopIfTrue="1">
      <formula>$B$15&lt;8</formula>
    </cfRule>
    <cfRule type="expression" priority="78" dxfId="29" stopIfTrue="1">
      <formula>$B$14&gt;=8</formula>
    </cfRule>
  </conditionalFormatting>
  <conditionalFormatting sqref="S14:U14">
    <cfRule type="expression" priority="79" dxfId="27" stopIfTrue="1">
      <formula>$B$15&lt;10</formula>
    </cfRule>
    <cfRule type="expression" priority="80" dxfId="29" stopIfTrue="1">
      <formula>$B$14&gt;=10</formula>
    </cfRule>
  </conditionalFormatting>
  <conditionalFormatting sqref="S15:U15">
    <cfRule type="expression" priority="81" dxfId="27" stopIfTrue="1">
      <formula>$B$15&lt;12</formula>
    </cfRule>
    <cfRule type="expression" priority="82" dxfId="29" stopIfTrue="1">
      <formula>$B$14&gt;=12</formula>
    </cfRule>
  </conditionalFormatting>
  <conditionalFormatting sqref="S16:U16">
    <cfRule type="expression" priority="83" dxfId="27" stopIfTrue="1">
      <formula>$B$15&lt;11</formula>
    </cfRule>
    <cfRule type="expression" priority="84" dxfId="29" stopIfTrue="1">
      <formula>$B$14&gt;=11</formula>
    </cfRule>
  </conditionalFormatting>
  <conditionalFormatting sqref="V14:X14">
    <cfRule type="expression" priority="85" dxfId="27" stopIfTrue="1">
      <formula>$B$15&lt;15</formula>
    </cfRule>
    <cfRule type="expression" priority="86" dxfId="29" stopIfTrue="1">
      <formula>$B$14&gt;=15</formula>
    </cfRule>
  </conditionalFormatting>
  <conditionalFormatting sqref="V15:X15">
    <cfRule type="expression" priority="87" dxfId="27" stopIfTrue="1">
      <formula>$B$15&lt;13</formula>
    </cfRule>
    <cfRule type="expression" priority="88" dxfId="29" stopIfTrue="1">
      <formula>$B$14&gt;=13</formula>
    </cfRule>
  </conditionalFormatting>
  <conditionalFormatting sqref="V16:X16">
    <cfRule type="expression" priority="89" dxfId="27" stopIfTrue="1">
      <formula>$B$15&lt;14</formula>
    </cfRule>
    <cfRule type="expression" priority="90" dxfId="29" stopIfTrue="1">
      <formula>$B$14&gt;=14</formula>
    </cfRule>
  </conditionalFormatting>
  <conditionalFormatting sqref="Y14:AA14">
    <cfRule type="expression" priority="91" dxfId="27" stopIfTrue="1">
      <formula>$B$15&lt;18</formula>
    </cfRule>
    <cfRule type="expression" priority="92" dxfId="29" stopIfTrue="1">
      <formula>$B$14&gt;=18</formula>
    </cfRule>
  </conditionalFormatting>
  <conditionalFormatting sqref="Y15:AA15">
    <cfRule type="expression" priority="93" dxfId="27" stopIfTrue="1">
      <formula>$B$15&lt;16</formula>
    </cfRule>
    <cfRule type="expression" priority="94" dxfId="29" stopIfTrue="1">
      <formula>$B$14&gt;=16</formula>
    </cfRule>
  </conditionalFormatting>
  <conditionalFormatting sqref="Y16:AA16">
    <cfRule type="expression" priority="95" dxfId="27" stopIfTrue="1">
      <formula>$B$15&lt;17</formula>
    </cfRule>
    <cfRule type="expression" priority="96" dxfId="29" stopIfTrue="1">
      <formula>$B$14&gt;=17</formula>
    </cfRule>
  </conditionalFormatting>
  <conditionalFormatting sqref="M16:O16">
    <cfRule type="expression" priority="97" dxfId="27" stopIfTrue="1">
      <formula>$B$15&lt;4</formula>
    </cfRule>
    <cfRule type="expression" priority="98" dxfId="29" stopIfTrue="1">
      <formula>$B$14&gt;=4</formula>
    </cfRule>
  </conditionalFormatting>
  <conditionalFormatting sqref="J15:L15">
    <cfRule type="expression" priority="99" dxfId="27" stopIfTrue="1">
      <formula>$B$15&lt;2</formula>
    </cfRule>
    <cfRule type="expression" priority="100" dxfId="29" stopIfTrue="1">
      <formula>$B$14&gt;=2</formula>
    </cfRule>
  </conditionalFormatting>
  <conditionalFormatting sqref="J16:L16">
    <cfRule type="expression" priority="101" dxfId="27" stopIfTrue="1">
      <formula>$B$15&lt;3</formula>
    </cfRule>
    <cfRule type="expression" priority="102" dxfId="29" stopIfTrue="1">
      <formula>$B$14&gt;=3</formula>
    </cfRule>
  </conditionalFormatting>
  <conditionalFormatting sqref="D9 D12 D15">
    <cfRule type="cellIs" priority="103" dxfId="9" operator="equal" stopIfTrue="1">
      <formula>"C"</formula>
    </cfRule>
  </conditionalFormatting>
  <conditionalFormatting sqref="E9">
    <cfRule type="expression" priority="104" dxfId="30" stopIfTrue="1">
      <formula>(E8/E9=A8)</formula>
    </cfRule>
    <cfRule type="expression" priority="105" dxfId="31" stopIfTrue="1">
      <formula>AND(E8/E9&lt;&gt;A8,E8&lt;&gt;"",E9&lt;&gt;"")</formula>
    </cfRule>
  </conditionalFormatting>
  <conditionalFormatting sqref="E8">
    <cfRule type="expression" priority="106" dxfId="30" stopIfTrue="1">
      <formula>(E8/E9=A8)</formula>
    </cfRule>
    <cfRule type="expression" priority="107" dxfId="32" stopIfTrue="1">
      <formula>AND((E8/E9&lt;&gt;A8),E8&lt;&gt;"",E9&lt;&gt;"")</formula>
    </cfRule>
  </conditionalFormatting>
  <conditionalFormatting sqref="E11">
    <cfRule type="expression" priority="108" dxfId="33" stopIfTrue="1">
      <formula>(E11/E12=A11)</formula>
    </cfRule>
    <cfRule type="expression" priority="109" dxfId="34" stopIfTrue="1">
      <formula>AND((E11/E12&lt;&gt;A11),E11&lt;&gt;"",E12&lt;&gt;"")</formula>
    </cfRule>
  </conditionalFormatting>
  <conditionalFormatting sqref="E12">
    <cfRule type="expression" priority="110" dxfId="33" stopIfTrue="1">
      <formula>(E11/E12=A11)</formula>
    </cfRule>
    <cfRule type="expression" priority="111" dxfId="34" stopIfTrue="1">
      <formula>AND(E11/E12&lt;&gt;A11,E11&lt;&gt;"",E12&lt;&gt;"")</formula>
    </cfRule>
  </conditionalFormatting>
  <conditionalFormatting sqref="E14">
    <cfRule type="expression" priority="112" dxfId="15" stopIfTrue="1">
      <formula>(E14/E15=A14)</formula>
    </cfRule>
    <cfRule type="expression" priority="113" dxfId="35" stopIfTrue="1">
      <formula>AND((E14/E15&lt;&gt;A14),E14&lt;&gt;"",E15&lt;&gt;"")</formula>
    </cfRule>
  </conditionalFormatting>
  <conditionalFormatting sqref="E15">
    <cfRule type="expression" priority="114" dxfId="15" stopIfTrue="1">
      <formula>(E14/E15=A14)</formula>
    </cfRule>
    <cfRule type="expression" priority="115" dxfId="35" stopIfTrue="1">
      <formula>AND(E14/E15&lt;&gt;A14,E14&lt;&gt;"",E15&lt;&gt;"")</formula>
    </cfRule>
  </conditionalFormatting>
  <dataValidations count="1">
    <dataValidation type="custom" allowBlank="1" showInputMessage="1" showErrorMessage="1" errorTitle="U W A G A !!!!" error="Wpisana wartość jest nieprawidłowa." sqref="E8:E9 E11:E12 E14:E15">
      <formula1>AND(ISNUMBER(E8),E8,E8&gt;0,E8&lt;100,CELL("format",E8)="G",LEN(E8)&lt;3)</formula1>
    </dataValidation>
  </dataValidations>
  <printOptions/>
  <pageMargins left="0.75" right="0.75" top="1" bottom="1" header="0.5" footer="0.5"/>
  <pageSetup horizontalDpi="300" verticalDpi="300" orientation="portrait" paperSize="9" r:id="rId3"/>
  <drawing r:id="rId1"/>
  <picture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8"/>
  <dimension ref="B3:P24"/>
  <sheetViews>
    <sheetView showGridLines="0" showRowColHeaders="0" showOutlineSymbols="0" workbookViewId="0" topLeftCell="A1">
      <selection activeCell="C8" sqref="C8"/>
    </sheetView>
  </sheetViews>
  <sheetFormatPr defaultColWidth="9.00390625" defaultRowHeight="12.75"/>
  <cols>
    <col min="1" max="1" width="2.25390625" style="0" customWidth="1"/>
    <col min="2" max="2" width="4.25390625" style="0" customWidth="1"/>
    <col min="3" max="3" width="9.25390625" style="0" customWidth="1"/>
    <col min="4" max="4" width="3.00390625" style="0" customWidth="1"/>
    <col min="6" max="6" width="3.00390625" style="0" customWidth="1"/>
    <col min="8" max="8" width="3.25390625" style="0" customWidth="1"/>
    <col min="10" max="10" width="2.75390625" style="0" customWidth="1"/>
  </cols>
  <sheetData>
    <row r="1" ht="70.5" customHeight="1"/>
    <row r="2" ht="13.5" thickBot="1"/>
    <row r="3" spans="3:11" ht="21.75" customHeight="1" thickBot="1" thickTop="1">
      <c r="C3" s="141"/>
      <c r="E3" s="142"/>
      <c r="G3" s="143"/>
      <c r="I3" s="135"/>
      <c r="K3" s="136"/>
    </row>
    <row r="4" ht="8.25" customHeight="1" thickTop="1"/>
    <row r="5" spans="2:3" ht="18">
      <c r="B5" s="144" t="s">
        <v>70</v>
      </c>
      <c r="C5" s="137" t="s">
        <v>79</v>
      </c>
    </row>
    <row r="6" ht="15.75">
      <c r="C6" s="137" t="s">
        <v>93</v>
      </c>
    </row>
    <row r="7" ht="33.75" customHeight="1">
      <c r="C7" s="137"/>
    </row>
    <row r="8" spans="2:7" ht="21.75" customHeight="1">
      <c r="B8" s="144" t="s">
        <v>71</v>
      </c>
      <c r="C8" s="275"/>
      <c r="E8" s="132" t="s">
        <v>91</v>
      </c>
      <c r="F8" s="132"/>
      <c r="G8" s="132"/>
    </row>
    <row r="9" spans="5:7" ht="15">
      <c r="E9" s="277" t="s">
        <v>94</v>
      </c>
      <c r="F9" s="132" t="s">
        <v>75</v>
      </c>
      <c r="G9" s="132"/>
    </row>
    <row r="10" spans="3:16" ht="21.75" customHeight="1">
      <c r="C10" s="275"/>
      <c r="E10" s="278" t="s">
        <v>94</v>
      </c>
      <c r="F10" s="333" t="s">
        <v>95</v>
      </c>
      <c r="G10" s="333"/>
      <c r="H10" s="333"/>
      <c r="I10" s="333"/>
      <c r="J10" s="333"/>
      <c r="K10" s="333"/>
      <c r="L10" s="333"/>
      <c r="M10" s="333"/>
      <c r="N10" s="333"/>
      <c r="O10" s="333"/>
      <c r="P10" s="333"/>
    </row>
    <row r="11" spans="3:16" ht="12.75" customHeight="1">
      <c r="C11" s="140"/>
      <c r="E11" s="140"/>
      <c r="F11" s="333"/>
      <c r="G11" s="333"/>
      <c r="H11" s="333"/>
      <c r="I11" s="333"/>
      <c r="J11" s="333"/>
      <c r="K11" s="333"/>
      <c r="L11" s="333"/>
      <c r="M11" s="333"/>
      <c r="N11" s="333"/>
      <c r="O11" s="333"/>
      <c r="P11" s="333"/>
    </row>
    <row r="12" ht="33" customHeight="1"/>
    <row r="13" spans="2:16" ht="30.75" customHeight="1">
      <c r="B13" s="144" t="s">
        <v>73</v>
      </c>
      <c r="C13" s="138" t="s">
        <v>46</v>
      </c>
      <c r="D13" s="333" t="s">
        <v>96</v>
      </c>
      <c r="E13" s="333"/>
      <c r="F13" s="333"/>
      <c r="G13" s="333"/>
      <c r="H13" s="333"/>
      <c r="I13" s="333"/>
      <c r="J13" s="333"/>
      <c r="K13" s="333"/>
      <c r="L13" s="333"/>
      <c r="M13" s="333"/>
      <c r="N13" s="333"/>
      <c r="O13" s="333"/>
      <c r="P13" s="333"/>
    </row>
    <row r="14" spans="3:16" ht="33.75" customHeight="1">
      <c r="C14" s="139"/>
      <c r="D14" s="333"/>
      <c r="E14" s="333"/>
      <c r="F14" s="333"/>
      <c r="G14" s="333"/>
      <c r="H14" s="333"/>
      <c r="I14" s="333"/>
      <c r="J14" s="333"/>
      <c r="K14" s="333"/>
      <c r="L14" s="333"/>
      <c r="M14" s="333"/>
      <c r="N14" s="333"/>
      <c r="O14" s="333"/>
      <c r="P14" s="333"/>
    </row>
    <row r="15" spans="2:16" ht="30.75" customHeight="1">
      <c r="B15" s="144" t="s">
        <v>74</v>
      </c>
      <c r="C15" s="121" t="s">
        <v>72</v>
      </c>
      <c r="D15" s="333" t="s">
        <v>97</v>
      </c>
      <c r="E15" s="333"/>
      <c r="F15" s="333"/>
      <c r="G15" s="333"/>
      <c r="H15" s="333"/>
      <c r="I15" s="333"/>
      <c r="J15" s="333"/>
      <c r="K15" s="333"/>
      <c r="L15" s="333"/>
      <c r="M15" s="333"/>
      <c r="N15" s="333"/>
      <c r="O15" s="333"/>
      <c r="P15" s="333"/>
    </row>
    <row r="16" spans="4:16" ht="15.75" customHeight="1">
      <c r="D16" s="333"/>
      <c r="E16" s="333"/>
      <c r="F16" s="333"/>
      <c r="G16" s="333"/>
      <c r="H16" s="333"/>
      <c r="I16" s="333"/>
      <c r="J16" s="333"/>
      <c r="K16" s="333"/>
      <c r="L16" s="333"/>
      <c r="M16" s="333"/>
      <c r="N16" s="333"/>
      <c r="O16" s="333"/>
      <c r="P16" s="333"/>
    </row>
    <row r="17" ht="34.5" customHeight="1"/>
    <row r="18" spans="2:15" ht="18">
      <c r="B18" s="144" t="s">
        <v>76</v>
      </c>
      <c r="C18" s="137" t="s">
        <v>101</v>
      </c>
      <c r="H18" s="132"/>
      <c r="I18" s="132"/>
      <c r="J18" s="132"/>
      <c r="K18" s="132"/>
      <c r="L18" s="132"/>
      <c r="M18" s="132"/>
      <c r="N18" s="132"/>
      <c r="O18" s="132"/>
    </row>
    <row r="19" spans="8:15" ht="33.75" customHeight="1">
      <c r="H19" s="132"/>
      <c r="I19" s="132"/>
      <c r="J19" s="132"/>
      <c r="K19" s="132"/>
      <c r="L19" s="132"/>
      <c r="M19" s="132"/>
      <c r="N19" s="132"/>
      <c r="O19" s="132"/>
    </row>
    <row r="20" spans="2:15" ht="17.25" customHeight="1">
      <c r="B20" s="269" t="s">
        <v>77</v>
      </c>
      <c r="C20" s="334" t="s">
        <v>98</v>
      </c>
      <c r="D20" s="334"/>
      <c r="E20" s="334"/>
      <c r="F20" s="334"/>
      <c r="G20" s="334"/>
      <c r="H20" s="334"/>
      <c r="I20" s="334"/>
      <c r="J20" s="334"/>
      <c r="K20" s="334"/>
      <c r="L20" s="334"/>
      <c r="M20" s="334"/>
      <c r="N20" s="334"/>
      <c r="O20" s="334"/>
    </row>
    <row r="21" spans="3:15" ht="17.25" customHeight="1">
      <c r="C21" s="334"/>
      <c r="D21" s="334"/>
      <c r="E21" s="334"/>
      <c r="F21" s="334"/>
      <c r="G21" s="334"/>
      <c r="H21" s="334"/>
      <c r="I21" s="334"/>
      <c r="J21" s="334"/>
      <c r="K21" s="334"/>
      <c r="L21" s="334"/>
      <c r="M21" s="334"/>
      <c r="N21" s="334"/>
      <c r="O21" s="334"/>
    </row>
    <row r="22" spans="3:10" ht="27" customHeight="1">
      <c r="C22" s="137" t="s">
        <v>78</v>
      </c>
      <c r="J22" s="276" t="s">
        <v>99</v>
      </c>
    </row>
    <row r="23" ht="44.25" customHeight="1"/>
    <row r="24" spans="2:12" ht="17.25" customHeight="1">
      <c r="B24" s="269" t="s">
        <v>82</v>
      </c>
      <c r="C24" s="137" t="s">
        <v>83</v>
      </c>
      <c r="H24" s="274" t="s">
        <v>84</v>
      </c>
      <c r="I24" s="331" t="s">
        <v>80</v>
      </c>
      <c r="J24" s="332"/>
      <c r="K24" s="332"/>
      <c r="L24" s="137" t="s">
        <v>100</v>
      </c>
    </row>
    <row r="25" ht="18" customHeight="1"/>
  </sheetData>
  <mergeCells count="5">
    <mergeCell ref="I24:K24"/>
    <mergeCell ref="D13:P14"/>
    <mergeCell ref="D15:P16"/>
    <mergeCell ref="F10:P11"/>
    <mergeCell ref="C20:O21"/>
  </mergeCells>
  <conditionalFormatting sqref="E3 C8">
    <cfRule type="expression" priority="1" dxfId="30" stopIfTrue="1">
      <formula>(C3/C4=IU3)</formula>
    </cfRule>
    <cfRule type="expression" priority="2" dxfId="34" stopIfTrue="1">
      <formula>AND((C3/C4&lt;&gt;IU3),C3&lt;&gt;"",C4&lt;&gt;"")</formula>
    </cfRule>
  </conditionalFormatting>
  <conditionalFormatting sqref="G3">
    <cfRule type="expression" priority="3" dxfId="30" stopIfTrue="1">
      <formula>(G3/G4=C3)</formula>
    </cfRule>
    <cfRule type="expression" priority="4" dxfId="35" stopIfTrue="1">
      <formula>AND((G3/G4&lt;&gt;C3),G3&lt;&gt;"",G4&lt;&gt;"")</formula>
    </cfRule>
  </conditionalFormatting>
  <conditionalFormatting sqref="I3">
    <cfRule type="expression" priority="5" dxfId="36" stopIfTrue="1">
      <formula>(I3/I4=E3)</formula>
    </cfRule>
    <cfRule type="expression" priority="6" dxfId="37" stopIfTrue="1">
      <formula>AND((I3/I4&lt;&gt;E3),I3&lt;&gt;"",I4&lt;&gt;"")</formula>
    </cfRule>
  </conditionalFormatting>
  <conditionalFormatting sqref="K3">
    <cfRule type="expression" priority="7" dxfId="20" stopIfTrue="1">
      <formula>(K3/K4=G3)</formula>
    </cfRule>
    <cfRule type="expression" priority="8" dxfId="38" stopIfTrue="1">
      <formula>AND((K3/K4&lt;&gt;G3),K3&lt;&gt;"",K4&lt;&gt;"")</formula>
    </cfRule>
  </conditionalFormatting>
  <conditionalFormatting sqref="C3">
    <cfRule type="expression" priority="9" dxfId="30" stopIfTrue="1">
      <formula>(C3/C4=IU3)</formula>
    </cfRule>
    <cfRule type="expression" priority="10" dxfId="32" stopIfTrue="1">
      <formula>AND((C3/C4&lt;&gt;IU3),C3&lt;&gt;"",C4&lt;&gt;"")</formula>
    </cfRule>
  </conditionalFormatting>
  <conditionalFormatting sqref="C10">
    <cfRule type="expression" priority="11" dxfId="30" stopIfTrue="1">
      <formula>(C10/C12=IU10)</formula>
    </cfRule>
    <cfRule type="expression" priority="12" dxfId="34" stopIfTrue="1">
      <formula>AND((C10/C12&lt;&gt;IU10),C10&lt;&gt;"",C12&lt;&gt;"")</formula>
    </cfRule>
  </conditionalFormatting>
  <dataValidations count="1">
    <dataValidation type="whole" allowBlank="1" showInputMessage="1" showErrorMessage="1" errorTitle="UWAGA!" error="Wpisana wartość jest nieprawidłowa." sqref="C8 C10">
      <formula1>0</formula1>
      <formula2>1000</formula2>
    </dataValidation>
  </dataValidations>
  <printOptions/>
  <pageMargins left="0.75" right="0.75" top="1" bottom="1" header="0.5" footer="0.5"/>
  <pageSetup horizontalDpi="300" verticalDpi="300" orientation="portrait" paperSize="9" r:id="rId5"/>
  <drawing r:id="rId3"/>
  <legacyDrawing r:id="rId2"/>
  <picture r:id="rId4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3"/>
  <dimension ref="A1:K25"/>
  <sheetViews>
    <sheetView showGridLines="0" showRowColHeaders="0" tabSelected="1" showOutlineSymbols="0" workbookViewId="0" topLeftCell="A1">
      <selection activeCell="A95" sqref="A95"/>
    </sheetView>
  </sheetViews>
  <sheetFormatPr defaultColWidth="9.00390625" defaultRowHeight="12.75"/>
  <cols>
    <col min="5" max="6" width="7.125" style="0" customWidth="1"/>
  </cols>
  <sheetData>
    <row r="1" ht="12.75">
      <c r="A1" s="32">
        <v>0</v>
      </c>
    </row>
    <row r="9" ht="50.25" customHeight="1"/>
    <row r="10" spans="5:6" ht="18">
      <c r="E10" s="335"/>
      <c r="F10" s="335"/>
    </row>
    <row r="15" spans="5:6" ht="26.25">
      <c r="E15" s="131"/>
      <c r="F15" s="133" t="s">
        <v>85</v>
      </c>
    </row>
    <row r="17" ht="26.25">
      <c r="F17" s="133" t="s">
        <v>86</v>
      </c>
    </row>
    <row r="19" ht="26.25">
      <c r="F19" s="134" t="s">
        <v>69</v>
      </c>
    </row>
    <row r="20" spans="5:6" ht="15.75">
      <c r="E20" s="335"/>
      <c r="F20" s="335"/>
    </row>
    <row r="21" spans="5:6" ht="12.75" customHeight="1">
      <c r="E21" s="102"/>
      <c r="F21" s="102"/>
    </row>
    <row r="25" ht="12.75">
      <c r="K25" s="55"/>
    </row>
  </sheetData>
  <mergeCells count="2">
    <mergeCell ref="E10:F10"/>
    <mergeCell ref="E20:F20"/>
  </mergeCells>
  <printOptions/>
  <pageMargins left="0.75" right="0.75" top="1" bottom="1" header="0.5" footer="0.5"/>
  <pageSetup horizontalDpi="300" verticalDpi="300" orientation="portrait" paperSize="9" scale="75" r:id="rId3"/>
  <drawing r:id="rId1"/>
  <picture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6"/>
  <dimension ref="A1:L23"/>
  <sheetViews>
    <sheetView showGridLines="0" showRowColHeaders="0" showOutlineSymbols="0" workbookViewId="0" topLeftCell="A1">
      <selection activeCell="K24" sqref="K24"/>
    </sheetView>
  </sheetViews>
  <sheetFormatPr defaultColWidth="9.00390625" defaultRowHeight="12.75"/>
  <cols>
    <col min="6" max="6" width="4.00390625" style="0" customWidth="1"/>
    <col min="7" max="7" width="13.75390625" style="0" customWidth="1"/>
    <col min="8" max="8" width="5.75390625" style="0" customWidth="1"/>
    <col min="9" max="9" width="15.625" style="0" customWidth="1"/>
  </cols>
  <sheetData>
    <row r="1" spans="1:12" ht="35.25" customHeight="1">
      <c r="A1" s="32">
        <v>0</v>
      </c>
      <c r="B1" s="32">
        <v>0</v>
      </c>
      <c r="C1" s="32">
        <v>0</v>
      </c>
      <c r="D1" s="32">
        <v>0</v>
      </c>
      <c r="E1" s="32">
        <v>0</v>
      </c>
      <c r="F1" s="32">
        <v>0</v>
      </c>
      <c r="G1" s="32">
        <v>0</v>
      </c>
      <c r="H1" s="32">
        <v>0</v>
      </c>
      <c r="I1" s="32">
        <v>0</v>
      </c>
      <c r="J1" s="32">
        <v>0</v>
      </c>
      <c r="K1" s="32">
        <v>0</v>
      </c>
      <c r="L1" s="32">
        <v>0</v>
      </c>
    </row>
    <row r="2" ht="12.75">
      <c r="A2" s="32" t="s">
        <v>68</v>
      </c>
    </row>
    <row r="3" spans="1:10" ht="42.75" customHeight="1">
      <c r="A3" s="32">
        <v>4</v>
      </c>
      <c r="F3" s="336" t="s">
        <v>81</v>
      </c>
      <c r="G3" s="336"/>
      <c r="H3" s="336"/>
      <c r="I3" s="336"/>
      <c r="J3" s="336"/>
    </row>
    <row r="4" ht="12.75">
      <c r="A4" s="32"/>
    </row>
    <row r="6" spans="5:9" ht="23.25" customHeight="1">
      <c r="E6" s="32">
        <f>IF(H7=12,H6,IF(H7=6,2*H6,IF(H7=4,3*H6,IF(H7=3,4*H6,6*H6))))</f>
        <v>7</v>
      </c>
      <c r="F6" s="32">
        <f>SUM(Zad6Koraliki)</f>
        <v>0</v>
      </c>
      <c r="G6" s="337" t="str">
        <f>IF(E6=F6,"C","D")</f>
        <v>D</v>
      </c>
      <c r="H6" s="129">
        <v>7</v>
      </c>
      <c r="I6" s="338"/>
    </row>
    <row r="7" spans="7:9" ht="27" customHeight="1">
      <c r="G7" s="337"/>
      <c r="H7" s="129">
        <v>12</v>
      </c>
      <c r="I7" s="338"/>
    </row>
    <row r="8" ht="12.75">
      <c r="G8" s="337"/>
    </row>
    <row r="11" spans="9:11" ht="12.75" customHeight="1">
      <c r="I11" s="32"/>
      <c r="J11" s="128"/>
      <c r="K11" s="130"/>
    </row>
    <row r="12" spans="9:11" ht="12.75" customHeight="1">
      <c r="I12" s="128"/>
      <c r="J12" s="128"/>
      <c r="K12" s="130"/>
    </row>
    <row r="13" spans="9:11" ht="12.75" customHeight="1">
      <c r="I13" s="128"/>
      <c r="J13" s="128"/>
      <c r="K13" s="130"/>
    </row>
    <row r="14" spans="9:11" ht="12.75" customHeight="1">
      <c r="I14" s="128"/>
      <c r="J14" s="128"/>
      <c r="K14" s="130"/>
    </row>
    <row r="15" spans="9:11" ht="12.75" customHeight="1">
      <c r="I15" s="128"/>
      <c r="J15" s="128"/>
      <c r="K15" s="130"/>
    </row>
    <row r="21" spans="11:12" ht="12.75">
      <c r="K21" s="95"/>
      <c r="L21" s="96"/>
    </row>
    <row r="23" spans="2:4" ht="12.75">
      <c r="B23" s="339" t="s">
        <v>80</v>
      </c>
      <c r="C23" s="339"/>
      <c r="D23" s="273"/>
    </row>
  </sheetData>
  <mergeCells count="4">
    <mergeCell ref="F3:J3"/>
    <mergeCell ref="G6:G8"/>
    <mergeCell ref="I6:I7"/>
    <mergeCell ref="B23:C23"/>
  </mergeCells>
  <printOptions/>
  <pageMargins left="0.75" right="0.75" top="1" bottom="1" header="0.5" footer="0.5"/>
  <pageSetup horizontalDpi="300" verticalDpi="300" orientation="portrait" paperSize="9" r:id="rId5"/>
  <drawing r:id="rId3"/>
  <legacyDrawing r:id="rId2"/>
  <picture r:id="rId4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5"/>
  <dimension ref="A1:AA33"/>
  <sheetViews>
    <sheetView showGridLines="0" showRowColHeaders="0" showOutlineSymbols="0" workbookViewId="0" topLeftCell="A1">
      <selection activeCell="O19" sqref="O19"/>
    </sheetView>
  </sheetViews>
  <sheetFormatPr defaultColWidth="9.00390625" defaultRowHeight="12.75"/>
  <cols>
    <col min="1" max="1" width="9.875" style="68" customWidth="1"/>
    <col min="2" max="2" width="5.375" style="68" customWidth="1"/>
    <col min="3" max="3" width="5.625" style="68" customWidth="1"/>
    <col min="4" max="4" width="5.125" style="68" customWidth="1"/>
    <col min="5" max="5" width="6.875" style="68" customWidth="1"/>
    <col min="6" max="6" width="5.75390625" style="68" customWidth="1"/>
    <col min="7" max="7" width="5.00390625" style="68" customWidth="1"/>
    <col min="8" max="8" width="4.625" style="68" customWidth="1"/>
    <col min="9" max="9" width="11.375" style="68" customWidth="1"/>
    <col min="10" max="10" width="5.00390625" style="68" customWidth="1"/>
    <col min="11" max="11" width="5.75390625" style="68" customWidth="1"/>
    <col min="12" max="12" width="4.375" style="68" customWidth="1"/>
    <col min="13" max="13" width="11.375" style="68" customWidth="1"/>
    <col min="14" max="14" width="6.125" style="68" customWidth="1"/>
    <col min="15" max="15" width="5.875" style="68" customWidth="1"/>
    <col min="16" max="16" width="11.375" style="68" customWidth="1"/>
    <col min="17" max="17" width="8.625" style="68" hidden="1" customWidth="1"/>
    <col min="18" max="18" width="8.25390625" style="68" hidden="1" customWidth="1"/>
    <col min="19" max="19" width="5.125" style="68" hidden="1" customWidth="1"/>
    <col min="20" max="20" width="7.125" style="68" hidden="1" customWidth="1"/>
    <col min="21" max="27" width="0" style="68" hidden="1" customWidth="1"/>
    <col min="28" max="16384" width="11.375" style="68" customWidth="1"/>
  </cols>
  <sheetData>
    <row r="1" spans="1:13" ht="72.75" customHeight="1">
      <c r="A1" s="93"/>
      <c r="B1" s="126" t="str">
        <f>IF(A1="s",IF(M1=0,"BRAWO! Wszystko dobrze.","Spróbuj poprawić swoje błędy."),"Przedstaw na rysunkach dane ułamki:
")</f>
        <v>Przedstaw na rysunkach dane ułamki:
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7">
        <f>COUNTIF(F5:O17,"D")</f>
        <v>8</v>
      </c>
    </row>
    <row r="2" ht="15">
      <c r="J2" s="92"/>
    </row>
    <row r="3" spans="6:27" ht="21.75" customHeight="1" thickBot="1">
      <c r="F3" s="97">
        <v>5</v>
      </c>
      <c r="G3" s="93">
        <f>SUM(Q3:V3)</f>
        <v>0</v>
      </c>
      <c r="K3" s="97">
        <v>2</v>
      </c>
      <c r="L3" s="93">
        <f>SUM(S5:U5)</f>
        <v>0</v>
      </c>
      <c r="O3" s="97">
        <v>5</v>
      </c>
      <c r="P3" s="93">
        <f>SUM(V6:AA6,Q7)</f>
        <v>0</v>
      </c>
      <c r="Q3" s="74">
        <v>0</v>
      </c>
      <c r="R3" s="75">
        <v>0</v>
      </c>
      <c r="S3" s="75">
        <v>0</v>
      </c>
      <c r="T3" s="75">
        <v>0</v>
      </c>
      <c r="U3" s="75">
        <v>0</v>
      </c>
      <c r="V3" s="75">
        <v>0</v>
      </c>
      <c r="W3" s="76">
        <v>0</v>
      </c>
      <c r="X3" s="76">
        <v>0</v>
      </c>
      <c r="Y3" s="76">
        <v>0</v>
      </c>
      <c r="Z3" s="76">
        <v>0</v>
      </c>
      <c r="AA3" s="77">
        <v>0</v>
      </c>
    </row>
    <row r="4" spans="6:27" ht="22.5" customHeight="1">
      <c r="F4" s="98">
        <v>6</v>
      </c>
      <c r="K4" s="98">
        <v>3</v>
      </c>
      <c r="O4" s="98">
        <v>7</v>
      </c>
      <c r="Q4" s="78">
        <v>0</v>
      </c>
      <c r="R4" s="79">
        <v>0</v>
      </c>
      <c r="S4" s="79">
        <v>0</v>
      </c>
      <c r="T4" s="80">
        <v>0</v>
      </c>
      <c r="U4" s="80">
        <v>0</v>
      </c>
      <c r="V4" s="80">
        <v>0</v>
      </c>
      <c r="W4" s="80">
        <v>0</v>
      </c>
      <c r="X4" s="80">
        <v>0</v>
      </c>
      <c r="Y4" s="80">
        <v>0</v>
      </c>
      <c r="Z4" s="80">
        <v>0</v>
      </c>
      <c r="AA4" s="81">
        <v>0</v>
      </c>
    </row>
    <row r="5" spans="6:27" ht="15" customHeight="1">
      <c r="F5" s="340" t="str">
        <f>IF(F3=G3,"C","D")</f>
        <v>D</v>
      </c>
      <c r="K5" s="340" t="str">
        <f>IF(K3=L3,"C","D")</f>
        <v>D</v>
      </c>
      <c r="O5" s="340" t="str">
        <f>IF(O3=P3,"C","D")</f>
        <v>D</v>
      </c>
      <c r="Q5" s="82">
        <v>0</v>
      </c>
      <c r="R5" s="80">
        <v>0</v>
      </c>
      <c r="S5" s="90">
        <v>0</v>
      </c>
      <c r="T5" s="90">
        <v>0</v>
      </c>
      <c r="U5" s="90">
        <v>0</v>
      </c>
      <c r="V5" s="83">
        <v>0</v>
      </c>
      <c r="W5" s="83">
        <v>0</v>
      </c>
      <c r="X5" s="83">
        <v>0</v>
      </c>
      <c r="Y5" s="83">
        <v>0</v>
      </c>
      <c r="Z5" s="83">
        <v>0</v>
      </c>
      <c r="AA5" s="84">
        <v>0</v>
      </c>
    </row>
    <row r="6" spans="6:27" ht="15" customHeight="1">
      <c r="F6" s="341"/>
      <c r="K6" s="341"/>
      <c r="O6" s="341"/>
      <c r="Q6" s="91">
        <v>0</v>
      </c>
      <c r="R6" s="85">
        <v>0</v>
      </c>
      <c r="S6" s="85">
        <v>0</v>
      </c>
      <c r="T6" s="85">
        <v>0</v>
      </c>
      <c r="U6" s="85">
        <v>0</v>
      </c>
      <c r="V6" s="86">
        <v>0</v>
      </c>
      <c r="W6" s="86">
        <v>0</v>
      </c>
      <c r="X6" s="86">
        <v>0</v>
      </c>
      <c r="Y6" s="86">
        <v>0</v>
      </c>
      <c r="Z6" s="86">
        <v>0</v>
      </c>
      <c r="AA6" s="87">
        <v>0</v>
      </c>
    </row>
    <row r="7" spans="17:27" ht="15">
      <c r="Q7" s="88">
        <v>0</v>
      </c>
      <c r="R7" s="89">
        <v>0</v>
      </c>
      <c r="S7" s="89">
        <v>0</v>
      </c>
      <c r="T7" s="89">
        <v>0</v>
      </c>
      <c r="U7" s="89">
        <v>0</v>
      </c>
      <c r="V7" s="89">
        <v>0</v>
      </c>
      <c r="W7" s="89">
        <v>0</v>
      </c>
      <c r="X7" s="89">
        <v>0</v>
      </c>
      <c r="Z7" s="69"/>
      <c r="AA7" s="70"/>
    </row>
    <row r="8" spans="6:25" ht="23.25" customHeight="1" thickBot="1">
      <c r="F8" s="97">
        <v>5</v>
      </c>
      <c r="G8" s="93">
        <f>SUM(W3:AA3,Q4:S4)</f>
        <v>0</v>
      </c>
      <c r="K8" s="97">
        <v>4</v>
      </c>
      <c r="L8" s="93">
        <f>SUM(V5:AA5)</f>
        <v>0</v>
      </c>
      <c r="Q8" s="71"/>
      <c r="R8" s="72"/>
      <c r="S8" s="72"/>
      <c r="T8" s="72"/>
      <c r="U8" s="72"/>
      <c r="V8" s="72"/>
      <c r="W8" s="72"/>
      <c r="X8" s="72"/>
      <c r="Y8" s="73"/>
    </row>
    <row r="9" spans="6:11" ht="22.5" customHeight="1">
      <c r="F9" s="98">
        <v>8</v>
      </c>
      <c r="K9" s="98">
        <v>6</v>
      </c>
    </row>
    <row r="10" spans="6:11" ht="15" customHeight="1">
      <c r="F10" s="340" t="str">
        <f>IF(F8=G8,"C","D")</f>
        <v>D</v>
      </c>
      <c r="K10" s="340" t="str">
        <f>IF(K8=L8,"C","D")</f>
        <v>D</v>
      </c>
    </row>
    <row r="11" spans="6:11" ht="15" customHeight="1">
      <c r="F11" s="341"/>
      <c r="K11" s="341"/>
    </row>
    <row r="12" ht="15"/>
    <row r="13" ht="15"/>
    <row r="14" spans="6:16" ht="22.5" customHeight="1" thickBot="1">
      <c r="F14" s="97">
        <v>1</v>
      </c>
      <c r="G14" s="93">
        <f>SUM(T4:AA4,Q5:R5)</f>
        <v>0</v>
      </c>
      <c r="K14" s="97">
        <v>1</v>
      </c>
      <c r="L14" s="93">
        <f>SUM(Q6:U6)</f>
        <v>0</v>
      </c>
      <c r="O14" s="97">
        <v>1</v>
      </c>
      <c r="P14" s="93">
        <f>SUM(R7:X7)</f>
        <v>0</v>
      </c>
    </row>
    <row r="15" spans="6:15" ht="24.75" customHeight="1">
      <c r="F15" s="98">
        <v>10</v>
      </c>
      <c r="K15" s="98">
        <v>5</v>
      </c>
      <c r="O15" s="98">
        <v>7</v>
      </c>
    </row>
    <row r="16" spans="6:15" ht="15" customHeight="1">
      <c r="F16" s="340" t="str">
        <f>IF(F14=G14,"C","D")</f>
        <v>D</v>
      </c>
      <c r="K16" s="340" t="str">
        <f>IF(K14=L14,"C","D")</f>
        <v>D</v>
      </c>
      <c r="O16" s="340" t="str">
        <f>IF(O14=P14,"C","D")</f>
        <v>D</v>
      </c>
    </row>
    <row r="17" spans="6:15" ht="15" customHeight="1">
      <c r="F17" s="341"/>
      <c r="K17" s="341"/>
      <c r="O17" s="341"/>
    </row>
    <row r="18" spans="2:4" ht="12.75" customHeight="1">
      <c r="B18" s="339" t="s">
        <v>80</v>
      </c>
      <c r="C18" s="339"/>
      <c r="D18" s="339"/>
    </row>
    <row r="19" ht="8.25" customHeight="1"/>
    <row r="20" ht="13.5" customHeight="1">
      <c r="P20" s="94"/>
    </row>
    <row r="23" spans="20:24" ht="15">
      <c r="T23" s="92"/>
      <c r="U23" s="92"/>
      <c r="V23" s="92"/>
      <c r="W23" s="92"/>
      <c r="X23" s="92"/>
    </row>
    <row r="24" spans="20:24" ht="15">
      <c r="T24" s="92"/>
      <c r="U24" s="92"/>
      <c r="V24" s="92"/>
      <c r="W24" s="92"/>
      <c r="X24" s="92"/>
    </row>
    <row r="25" spans="20:24" ht="15">
      <c r="T25" s="92"/>
      <c r="U25" s="92"/>
      <c r="V25" s="92"/>
      <c r="W25" s="92"/>
      <c r="X25" s="92"/>
    </row>
    <row r="26" spans="20:24" ht="15">
      <c r="T26" s="92"/>
      <c r="U26" s="92"/>
      <c r="V26" s="92"/>
      <c r="W26" s="92"/>
      <c r="X26" s="92"/>
    </row>
    <row r="27" spans="20:24" ht="15">
      <c r="T27" s="92"/>
      <c r="U27" s="92"/>
      <c r="V27" s="92"/>
      <c r="W27" s="92"/>
      <c r="X27" s="92"/>
    </row>
    <row r="28" spans="20:24" ht="15">
      <c r="T28" s="92"/>
      <c r="U28" s="92"/>
      <c r="V28" s="92"/>
      <c r="W28" s="92"/>
      <c r="X28" s="92"/>
    </row>
    <row r="29" spans="20:24" ht="15">
      <c r="T29" s="92"/>
      <c r="U29" s="92"/>
      <c r="V29" s="92"/>
      <c r="W29" s="92"/>
      <c r="X29" s="92"/>
    </row>
    <row r="30" spans="20:24" ht="15">
      <c r="T30" s="92"/>
      <c r="U30" s="92"/>
      <c r="V30" s="92"/>
      <c r="W30" s="92"/>
      <c r="X30" s="92"/>
    </row>
    <row r="31" spans="20:24" ht="15">
      <c r="T31" s="92"/>
      <c r="U31" s="92"/>
      <c r="V31" s="92"/>
      <c r="W31" s="92"/>
      <c r="X31" s="92"/>
    </row>
    <row r="32" spans="20:24" ht="15">
      <c r="T32" s="92"/>
      <c r="U32" s="92"/>
      <c r="V32" s="92"/>
      <c r="W32" s="92"/>
      <c r="X32" s="92"/>
    </row>
    <row r="33" spans="20:24" ht="15">
      <c r="T33" s="92"/>
      <c r="U33" s="92"/>
      <c r="V33" s="92"/>
      <c r="W33" s="92"/>
      <c r="X33" s="92"/>
    </row>
  </sheetData>
  <mergeCells count="9">
    <mergeCell ref="O5:O6"/>
    <mergeCell ref="K16:K17"/>
    <mergeCell ref="O16:O17"/>
    <mergeCell ref="F5:F6"/>
    <mergeCell ref="F10:F11"/>
    <mergeCell ref="B18:D18"/>
    <mergeCell ref="F16:F17"/>
    <mergeCell ref="K5:K6"/>
    <mergeCell ref="K10:K11"/>
  </mergeCells>
  <printOptions/>
  <pageMargins left="0.75" right="0.75" top="1" bottom="1" header="0.5" footer="0.5"/>
  <pageSetup horizontalDpi="300" verticalDpi="300" orientation="portrait" paperSize="9" r:id="rId5"/>
  <drawing r:id="rId3"/>
  <legacyDrawing r:id="rId2"/>
  <picture r:id="rId4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/>
  <dimension ref="B3:Y60"/>
  <sheetViews>
    <sheetView showGridLines="0" showRowColHeaders="0" showOutlineSymbols="0" workbookViewId="0" topLeftCell="B26">
      <selection activeCell="O33" sqref="O33"/>
    </sheetView>
  </sheetViews>
  <sheetFormatPr defaultColWidth="9.00390625" defaultRowHeight="12.75"/>
  <cols>
    <col min="1" max="1" width="4.375" style="0" hidden="1" customWidth="1"/>
    <col min="2" max="2" width="8.25390625" style="0" customWidth="1"/>
    <col min="3" max="3" width="11.375" style="0" customWidth="1"/>
    <col min="4" max="4" width="8.625" style="0" customWidth="1"/>
    <col min="5" max="5" width="8.875" style="0" customWidth="1"/>
    <col min="6" max="6" width="0.12890625" style="0" hidden="1" customWidth="1"/>
    <col min="7" max="7" width="8.00390625" style="0" customWidth="1"/>
    <col min="8" max="8" width="2.125" style="0" hidden="1" customWidth="1"/>
    <col min="9" max="10" width="8.625" style="0" customWidth="1"/>
    <col min="11" max="11" width="6.375" style="0" customWidth="1"/>
    <col min="12" max="12" width="5.625" style="0" customWidth="1"/>
    <col min="13" max="15" width="8.625" style="0" customWidth="1"/>
  </cols>
  <sheetData>
    <row r="1" s="12" customFormat="1" ht="12" customHeight="1" hidden="1"/>
    <row r="2" s="12" customFormat="1" ht="12" customHeight="1" hidden="1"/>
    <row r="3" spans="2:15" s="1" customFormat="1" ht="12.75" hidden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2:15" s="1" customFormat="1" ht="15.75" hidden="1">
      <c r="B4" s="12"/>
      <c r="C4" s="258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2:25" s="1" customFormat="1" ht="12.75" hidden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Q5" s="35"/>
      <c r="R5" s="35"/>
      <c r="S5" s="35"/>
      <c r="T5" s="35"/>
      <c r="U5" s="35"/>
      <c r="V5" s="35"/>
      <c r="W5" s="35"/>
      <c r="X5" s="35"/>
      <c r="Y5" s="35"/>
    </row>
    <row r="6" spans="2:25" s="1" customFormat="1" ht="14.25" customHeight="1" hidden="1">
      <c r="B6" s="12"/>
      <c r="C6" s="12"/>
      <c r="D6" s="12"/>
      <c r="E6" s="12"/>
      <c r="F6" s="12"/>
      <c r="G6" s="12"/>
      <c r="H6" s="12"/>
      <c r="I6" s="259"/>
      <c r="J6" s="12"/>
      <c r="K6" s="12"/>
      <c r="L6" s="12"/>
      <c r="M6" s="12"/>
      <c r="N6" s="12"/>
      <c r="O6" s="12"/>
      <c r="Q6" s="35"/>
      <c r="R6" s="35"/>
      <c r="S6" s="35"/>
      <c r="T6" s="35"/>
      <c r="U6" s="35"/>
      <c r="V6" s="35"/>
      <c r="W6" s="35"/>
      <c r="X6" s="35"/>
      <c r="Y6" s="35"/>
    </row>
    <row r="7" spans="2:25" s="1" customFormat="1" ht="12.75" hidden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Q7" s="35"/>
      <c r="R7" s="35"/>
      <c r="S7" s="35"/>
      <c r="T7" s="35"/>
      <c r="U7" s="35"/>
      <c r="V7" s="35"/>
      <c r="W7" s="35"/>
      <c r="X7" s="35"/>
      <c r="Y7" s="35"/>
    </row>
    <row r="8" spans="2:25" s="1" customFormat="1" ht="18" customHeight="1" hidden="1">
      <c r="B8" s="12"/>
      <c r="C8" s="344"/>
      <c r="D8" s="344"/>
      <c r="E8" s="154"/>
      <c r="F8" s="154"/>
      <c r="G8" s="345"/>
      <c r="H8" s="345"/>
      <c r="I8" s="345"/>
      <c r="J8" s="345"/>
      <c r="K8" s="12"/>
      <c r="L8" s="12"/>
      <c r="M8" s="12"/>
      <c r="N8" s="12"/>
      <c r="O8" s="12"/>
      <c r="Q8" s="35"/>
      <c r="R8" s="35"/>
      <c r="S8" s="267">
        <v>1</v>
      </c>
      <c r="T8" s="267" t="s">
        <v>5</v>
      </c>
      <c r="U8" s="267">
        <v>1</v>
      </c>
      <c r="V8" s="267"/>
      <c r="W8" s="267"/>
      <c r="X8" s="267"/>
      <c r="Y8" s="35"/>
    </row>
    <row r="9" spans="2:25" s="1" customFormat="1" ht="27.75" customHeight="1" hidden="1">
      <c r="B9" s="12"/>
      <c r="C9" s="12"/>
      <c r="D9" s="12"/>
      <c r="E9" s="12"/>
      <c r="F9" s="12"/>
      <c r="G9" s="259"/>
      <c r="H9" s="12"/>
      <c r="I9" s="12"/>
      <c r="J9" s="12"/>
      <c r="K9" s="12"/>
      <c r="L9" s="12"/>
      <c r="M9" s="12"/>
      <c r="N9" s="12"/>
      <c r="O9" s="12"/>
      <c r="Q9" s="35"/>
      <c r="R9" s="35"/>
      <c r="S9" s="267">
        <v>2</v>
      </c>
      <c r="T9" s="267" t="s">
        <v>6</v>
      </c>
      <c r="U9" s="267">
        <v>2</v>
      </c>
      <c r="V9" s="267" t="s">
        <v>14</v>
      </c>
      <c r="W9" s="267" t="s">
        <v>25</v>
      </c>
      <c r="X9" s="267"/>
      <c r="Y9" s="35"/>
    </row>
    <row r="10" spans="2:25" s="1" customFormat="1" ht="18.75" customHeight="1" hidden="1">
      <c r="B10" s="12"/>
      <c r="C10" s="228"/>
      <c r="D10" s="260"/>
      <c r="E10" s="345"/>
      <c r="F10" s="345"/>
      <c r="G10" s="345"/>
      <c r="H10" s="12"/>
      <c r="I10" s="12"/>
      <c r="J10" s="12"/>
      <c r="K10" s="12"/>
      <c r="L10" s="12"/>
      <c r="M10" s="12"/>
      <c r="N10" s="12"/>
      <c r="O10" s="12"/>
      <c r="Q10" s="35"/>
      <c r="R10" s="35"/>
      <c r="S10" s="267">
        <v>3</v>
      </c>
      <c r="T10" s="267" t="s">
        <v>4</v>
      </c>
      <c r="U10" s="267">
        <v>3</v>
      </c>
      <c r="V10" s="267" t="s">
        <v>15</v>
      </c>
      <c r="W10" s="267" t="s">
        <v>26</v>
      </c>
      <c r="X10" s="267"/>
      <c r="Y10" s="35"/>
    </row>
    <row r="11" spans="2:25" s="1" customFormat="1" ht="12.75" hidden="1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Q11" s="35"/>
      <c r="R11" s="35"/>
      <c r="S11" s="267">
        <v>4</v>
      </c>
      <c r="T11" s="267" t="s">
        <v>7</v>
      </c>
      <c r="U11" s="267">
        <v>4</v>
      </c>
      <c r="V11" s="267" t="s">
        <v>16</v>
      </c>
      <c r="W11" s="267" t="s">
        <v>27</v>
      </c>
      <c r="X11" s="267"/>
      <c r="Y11" s="35"/>
    </row>
    <row r="12" spans="2:25" s="1" customFormat="1" ht="17.25" customHeight="1" hidden="1">
      <c r="B12" s="12"/>
      <c r="C12" s="12"/>
      <c r="D12" s="12"/>
      <c r="E12" s="348"/>
      <c r="F12" s="348"/>
      <c r="G12" s="348"/>
      <c r="H12" s="348"/>
      <c r="I12" s="348"/>
      <c r="J12" s="12"/>
      <c r="K12" s="12"/>
      <c r="L12" s="12"/>
      <c r="M12" s="12"/>
      <c r="N12" s="12"/>
      <c r="O12" s="12"/>
      <c r="Q12" s="35"/>
      <c r="R12" s="35"/>
      <c r="S12" s="267">
        <v>5</v>
      </c>
      <c r="T12" s="267" t="s">
        <v>8</v>
      </c>
      <c r="U12" s="267">
        <v>5</v>
      </c>
      <c r="V12" s="267" t="s">
        <v>17</v>
      </c>
      <c r="W12" s="267" t="s">
        <v>28</v>
      </c>
      <c r="X12" s="267" t="s">
        <v>34</v>
      </c>
      <c r="Y12" s="35"/>
    </row>
    <row r="13" spans="2:25" s="1" customFormat="1" ht="15" hidden="1">
      <c r="B13" s="12"/>
      <c r="C13" s="12"/>
      <c r="D13" s="12"/>
      <c r="E13" s="347"/>
      <c r="F13" s="347"/>
      <c r="G13" s="347"/>
      <c r="H13" s="347"/>
      <c r="I13" s="347"/>
      <c r="J13" s="12"/>
      <c r="K13" s="12"/>
      <c r="L13" s="12"/>
      <c r="M13" s="12"/>
      <c r="N13" s="12"/>
      <c r="O13" s="12"/>
      <c r="Q13" s="35"/>
      <c r="R13" s="35"/>
      <c r="S13" s="267">
        <v>6</v>
      </c>
      <c r="T13" s="267" t="s">
        <v>9</v>
      </c>
      <c r="U13" s="267">
        <v>6</v>
      </c>
      <c r="V13" s="267" t="s">
        <v>18</v>
      </c>
      <c r="W13" s="267" t="s">
        <v>29</v>
      </c>
      <c r="X13" s="267" t="s">
        <v>35</v>
      </c>
      <c r="Y13" s="35"/>
    </row>
    <row r="14" spans="2:25" s="1" customFormat="1" ht="15" customHeight="1" hidden="1">
      <c r="B14" s="12"/>
      <c r="C14" s="261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Q14" s="35"/>
      <c r="R14" s="35"/>
      <c r="S14" s="267">
        <v>7</v>
      </c>
      <c r="T14" s="267" t="s">
        <v>10</v>
      </c>
      <c r="U14" s="267">
        <v>7</v>
      </c>
      <c r="V14" s="267" t="s">
        <v>19</v>
      </c>
      <c r="W14" s="267" t="s">
        <v>30</v>
      </c>
      <c r="X14" s="267" t="s">
        <v>36</v>
      </c>
      <c r="Y14" s="35"/>
    </row>
    <row r="15" spans="2:25" s="1" customFormat="1" ht="11.25" customHeight="1" hidden="1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Q15" s="35"/>
      <c r="R15" s="35"/>
      <c r="S15" s="267">
        <v>8</v>
      </c>
      <c r="T15" s="267" t="s">
        <v>11</v>
      </c>
      <c r="U15" s="267">
        <v>8</v>
      </c>
      <c r="V15" s="267" t="s">
        <v>20</v>
      </c>
      <c r="W15" s="267" t="s">
        <v>31</v>
      </c>
      <c r="X15" s="267" t="s">
        <v>37</v>
      </c>
      <c r="Y15" s="35"/>
    </row>
    <row r="16" spans="2:25" s="1" customFormat="1" ht="18.75" customHeight="1" hidden="1">
      <c r="B16" s="12"/>
      <c r="C16" s="262"/>
      <c r="D16" s="262"/>
      <c r="E16" s="262"/>
      <c r="F16" s="12"/>
      <c r="G16" s="153"/>
      <c r="H16" s="12"/>
      <c r="I16" s="346"/>
      <c r="J16" s="12"/>
      <c r="K16" s="12"/>
      <c r="L16" s="12"/>
      <c r="M16" s="12"/>
      <c r="N16" s="12"/>
      <c r="O16" s="12"/>
      <c r="Q16" s="35"/>
      <c r="R16" s="35"/>
      <c r="S16" s="267">
        <v>9</v>
      </c>
      <c r="T16" s="267" t="s">
        <v>12</v>
      </c>
      <c r="U16" s="267">
        <v>9</v>
      </c>
      <c r="V16" s="267" t="s">
        <v>21</v>
      </c>
      <c r="W16" s="267" t="s">
        <v>32</v>
      </c>
      <c r="X16" s="267" t="s">
        <v>38</v>
      </c>
      <c r="Y16" s="35"/>
    </row>
    <row r="17" spans="2:25" s="1" customFormat="1" ht="18.75" customHeight="1" hidden="1">
      <c r="B17" s="12"/>
      <c r="C17" s="262"/>
      <c r="D17" s="262"/>
      <c r="E17" s="262"/>
      <c r="F17" s="12"/>
      <c r="G17" s="263"/>
      <c r="H17" s="12"/>
      <c r="I17" s="346"/>
      <c r="J17" s="12"/>
      <c r="K17" s="12"/>
      <c r="L17" s="12"/>
      <c r="M17" s="12"/>
      <c r="N17" s="12"/>
      <c r="O17" s="12"/>
      <c r="Q17" s="35"/>
      <c r="R17" s="35"/>
      <c r="S17" s="267">
        <v>10</v>
      </c>
      <c r="T17" s="267" t="s">
        <v>13</v>
      </c>
      <c r="U17" s="267">
        <v>10</v>
      </c>
      <c r="V17" s="267" t="s">
        <v>22</v>
      </c>
      <c r="W17" s="267" t="s">
        <v>33</v>
      </c>
      <c r="X17" s="267" t="s">
        <v>39</v>
      </c>
      <c r="Y17" s="35"/>
    </row>
    <row r="18" spans="2:25" s="1" customFormat="1" ht="0.75" customHeight="1" hidden="1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Q18" s="35"/>
      <c r="R18" s="35"/>
      <c r="S18" s="264"/>
      <c r="T18" s="35"/>
      <c r="U18" s="264"/>
      <c r="V18" s="35"/>
      <c r="W18" s="35"/>
      <c r="X18" s="35"/>
      <c r="Y18" s="35"/>
    </row>
    <row r="19" spans="2:25" s="1" customFormat="1" ht="12.75" hidden="1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Q19" s="35"/>
      <c r="R19" s="35"/>
      <c r="S19" s="36"/>
      <c r="T19" s="35"/>
      <c r="U19" s="35"/>
      <c r="V19" s="35"/>
      <c r="W19" s="35"/>
      <c r="X19" s="35"/>
      <c r="Y19" s="35"/>
    </row>
    <row r="20" spans="2:19" s="1" customFormat="1" ht="18.75" customHeight="1" hidden="1">
      <c r="B20" s="12"/>
      <c r="C20" s="12"/>
      <c r="D20" s="342"/>
      <c r="E20" s="342"/>
      <c r="F20" s="342"/>
      <c r="G20" s="342"/>
      <c r="H20" s="342"/>
      <c r="I20" s="342"/>
      <c r="J20" s="342"/>
      <c r="K20" s="12"/>
      <c r="L20" s="12"/>
      <c r="M20" s="12"/>
      <c r="N20" s="12"/>
      <c r="O20" s="12"/>
      <c r="S20" s="265"/>
    </row>
    <row r="21" spans="2:19" s="1" customFormat="1" ht="8.25" customHeight="1" hidden="1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S21" s="12"/>
    </row>
    <row r="22" spans="2:16" s="1" customFormat="1" ht="15" customHeight="1" hidden="1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233"/>
      <c r="P22" s="266"/>
    </row>
    <row r="23" spans="2:15" s="1" customFormat="1" ht="26.25" customHeight="1" hidden="1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3:4" s="1" customFormat="1" ht="26.25" customHeight="1" hidden="1">
      <c r="C24" s="229"/>
      <c r="D24" s="12"/>
    </row>
    <row r="25" spans="3:4" s="1" customFormat="1" ht="15" customHeight="1" hidden="1">
      <c r="C25" s="229"/>
      <c r="D25" s="229"/>
    </row>
    <row r="26" spans="3:4" ht="42" customHeight="1">
      <c r="C26" s="7"/>
      <c r="D26" s="7"/>
    </row>
    <row r="27" spans="17:23" ht="12.75">
      <c r="Q27" s="32"/>
      <c r="R27" s="32"/>
      <c r="S27" s="32"/>
      <c r="T27" s="32"/>
      <c r="U27" s="32"/>
      <c r="V27" s="32"/>
      <c r="W27" s="32"/>
    </row>
    <row r="28" spans="17:23" ht="15.75" customHeight="1">
      <c r="Q28" s="32"/>
      <c r="R28" s="32" t="s">
        <v>40</v>
      </c>
      <c r="S28" s="32"/>
      <c r="T28" s="32"/>
      <c r="U28" s="32"/>
      <c r="V28" s="32"/>
      <c r="W28" s="32"/>
    </row>
    <row r="29" spans="3:23" ht="18">
      <c r="C29" s="350" t="s">
        <v>88</v>
      </c>
      <c r="D29" s="350"/>
      <c r="E29" s="350"/>
      <c r="F29" s="350"/>
      <c r="G29" s="30">
        <v>2</v>
      </c>
      <c r="Q29" s="32">
        <v>2</v>
      </c>
      <c r="R29" s="35">
        <v>1</v>
      </c>
      <c r="S29" s="32"/>
      <c r="T29" s="32"/>
      <c r="U29" s="32"/>
      <c r="V29" s="32"/>
      <c r="W29" s="32"/>
    </row>
    <row r="30" spans="17:23" ht="27" customHeight="1">
      <c r="Q30" s="32">
        <v>0</v>
      </c>
      <c r="R30" s="35">
        <v>1</v>
      </c>
      <c r="S30" s="32"/>
      <c r="T30" s="32"/>
      <c r="U30" s="32"/>
      <c r="V30" s="32"/>
      <c r="W30" s="32"/>
    </row>
    <row r="31" spans="3:23" ht="18">
      <c r="C31" s="101" t="s">
        <v>41</v>
      </c>
      <c r="F31" s="9"/>
      <c r="G31" s="30">
        <v>0</v>
      </c>
      <c r="I31" s="343">
        <f>IF(G31=0,"",IF(G31=1,"koralik.",IF(OR(G31=2,G31=3,G31=4),"koraliki.","koralików.")))</f>
      </c>
      <c r="J31" s="343"/>
      <c r="K31" s="343"/>
      <c r="Q31" s="32">
        <v>4</v>
      </c>
      <c r="R31" s="35">
        <f>IF(G29&gt;=3,1,"")</f>
      </c>
      <c r="S31" s="32"/>
      <c r="T31" s="32"/>
      <c r="U31" s="32"/>
      <c r="V31" s="32"/>
      <c r="W31" s="32"/>
    </row>
    <row r="32" spans="17:23" ht="63" customHeight="1">
      <c r="Q32" s="32">
        <v>-2</v>
      </c>
      <c r="R32" s="35">
        <f>IF(G29&gt;=4,1,"")</f>
      </c>
      <c r="S32" s="32"/>
      <c r="T32" s="32"/>
      <c r="U32" s="32"/>
      <c r="V32" s="32"/>
      <c r="W32" s="32"/>
    </row>
    <row r="33" spans="3:23" ht="14.25" customHeight="1">
      <c r="C33" s="351" t="s">
        <v>62</v>
      </c>
      <c r="D33" s="351"/>
      <c r="E33" s="351"/>
      <c r="F33" s="7"/>
      <c r="G33" s="352" t="s">
        <v>63</v>
      </c>
      <c r="H33" s="352"/>
      <c r="I33" s="352"/>
      <c r="J33" s="352"/>
      <c r="L33" s="18"/>
      <c r="Q33" s="32">
        <v>1</v>
      </c>
      <c r="R33" s="35">
        <f>IF(G29&gt;=5,1,"")</f>
      </c>
      <c r="S33" s="32"/>
      <c r="T33" s="32"/>
      <c r="U33" s="32"/>
      <c r="V33" s="32"/>
      <c r="W33" s="32"/>
    </row>
    <row r="34" spans="3:23" ht="18.75" customHeight="1">
      <c r="C34" s="351"/>
      <c r="D34" s="351"/>
      <c r="E34" s="351"/>
      <c r="F34" s="7"/>
      <c r="G34" s="352"/>
      <c r="H34" s="352"/>
      <c r="I34" s="352"/>
      <c r="J34" s="352"/>
      <c r="L34" s="18"/>
      <c r="Q34" s="32">
        <v>5</v>
      </c>
      <c r="R34" s="35">
        <f>IF(G29&gt;=6,1,"")</f>
      </c>
      <c r="S34" s="32"/>
      <c r="T34" s="32"/>
      <c r="U34" s="32"/>
      <c r="V34" s="32"/>
      <c r="W34" s="32"/>
    </row>
    <row r="35" spans="6:23" ht="8.25" customHeight="1">
      <c r="F35" s="7"/>
      <c r="G35" s="7"/>
      <c r="H35" s="7"/>
      <c r="Q35" s="32">
        <v>3</v>
      </c>
      <c r="R35" s="35">
        <f>IF(G29&gt;=7,1,"")</f>
      </c>
      <c r="S35" s="32"/>
      <c r="T35" s="32"/>
      <c r="U35" s="32"/>
      <c r="V35" s="32"/>
      <c r="W35" s="32"/>
    </row>
    <row r="36" spans="3:23" ht="25.5" customHeight="1">
      <c r="C36" s="7"/>
      <c r="D36" s="40">
        <f>IF(G31=0,"",G31)</f>
      </c>
      <c r="E36" s="7"/>
      <c r="F36" s="7"/>
      <c r="I36" s="17">
        <f>IF(G31=0,G29,IF(I37="","",D37-D36))</f>
        <v>2</v>
      </c>
      <c r="Q36" s="32">
        <v>0</v>
      </c>
      <c r="R36" s="35">
        <f>IF(G29&gt;=8,1,"")</f>
      </c>
      <c r="S36" s="32"/>
      <c r="T36" s="32"/>
      <c r="U36" s="32"/>
      <c r="V36" s="32"/>
      <c r="W36" s="32"/>
    </row>
    <row r="37" spans="3:23" ht="25.5" customHeight="1">
      <c r="C37" s="7"/>
      <c r="D37" s="150">
        <f>IF(G31=0,"",G29)</f>
      </c>
      <c r="E37" s="7"/>
      <c r="I37" s="151">
        <f>IF(G31=G29,"",G29)</f>
        <v>2</v>
      </c>
      <c r="Q37" s="32">
        <v>-2</v>
      </c>
      <c r="R37" s="35">
        <f>IF(G29&gt;=9,1,"")</f>
      </c>
      <c r="S37" s="32"/>
      <c r="T37" s="32"/>
      <c r="U37" s="32"/>
      <c r="V37" s="32"/>
      <c r="W37" s="32"/>
    </row>
    <row r="38" spans="3:23" ht="21.75" customHeight="1">
      <c r="C38" s="356" t="str">
        <f>T40&amp;" "&amp;U40</f>
        <v> </v>
      </c>
      <c r="D38" s="356"/>
      <c r="E38" s="356"/>
      <c r="G38" s="353" t="str">
        <f>T42&amp;" "&amp;U42</f>
        <v>dwie drugie</v>
      </c>
      <c r="H38" s="353"/>
      <c r="I38" s="353"/>
      <c r="J38" s="353"/>
      <c r="L38" s="16"/>
      <c r="Q38" s="32">
        <v>2</v>
      </c>
      <c r="R38" s="35">
        <f>IF(G29&gt;=10,1,"")</f>
      </c>
      <c r="S38" s="32"/>
      <c r="T38" s="32"/>
      <c r="U38" s="32"/>
      <c r="V38" s="32"/>
      <c r="W38" s="32"/>
    </row>
    <row r="39" spans="3:23" ht="12.75">
      <c r="C39" s="354"/>
      <c r="D39" s="354"/>
      <c r="E39" s="354"/>
      <c r="G39" s="355"/>
      <c r="H39" s="355"/>
      <c r="I39" s="355"/>
      <c r="J39" s="355"/>
      <c r="Q39" s="32"/>
      <c r="R39" s="32"/>
      <c r="S39" s="32" t="s">
        <v>23</v>
      </c>
      <c r="T39" s="32">
        <f>G31</f>
        <v>0</v>
      </c>
      <c r="U39" s="32" t="s">
        <v>24</v>
      </c>
      <c r="V39" s="32">
        <f>G29</f>
        <v>2</v>
      </c>
      <c r="W39" s="32"/>
    </row>
    <row r="40" spans="3:23" ht="47.25" customHeight="1">
      <c r="C40" s="354"/>
      <c r="D40" s="354"/>
      <c r="E40" s="354"/>
      <c r="F40" s="31"/>
      <c r="G40" s="355"/>
      <c r="H40" s="355"/>
      <c r="I40" s="355"/>
      <c r="J40" s="355"/>
      <c r="Q40" s="32"/>
      <c r="R40" s="32"/>
      <c r="S40" s="32"/>
      <c r="T40" s="32">
        <f>IF(T39=0,"",LOOKUP(T39,$S$8:$S$17,$T$8:$T$17))</f>
      </c>
      <c r="U40" s="32">
        <f>IF(T39=0,"",IF(T39=1,VLOOKUP(V39,$U$8:$X$17,3),IF(OR(T39=2,T39=3,T39=4),VLOOKUP(V39,$U$8:$X$17,2),VLOOKUP(V39,$U$8:X38,4))))</f>
      </c>
      <c r="V40" s="32"/>
      <c r="W40" s="32"/>
    </row>
    <row r="41" spans="2:23" ht="40.5" customHeight="1">
      <c r="B41" s="37"/>
      <c r="C41" s="37"/>
      <c r="D41" s="37"/>
      <c r="E41" s="37"/>
      <c r="F41" s="37"/>
      <c r="G41" s="37"/>
      <c r="H41" s="41"/>
      <c r="I41" s="41"/>
      <c r="J41" s="42"/>
      <c r="O41" s="54"/>
      <c r="P41" s="54"/>
      <c r="R41" s="32"/>
      <c r="S41" s="32" t="s">
        <v>23</v>
      </c>
      <c r="T41" s="32">
        <f>I36</f>
        <v>2</v>
      </c>
      <c r="U41" s="32" t="s">
        <v>24</v>
      </c>
      <c r="V41" s="32">
        <f>V39</f>
        <v>2</v>
      </c>
      <c r="W41" s="32"/>
    </row>
    <row r="42" spans="2:23" ht="27" customHeight="1">
      <c r="B42" s="37"/>
      <c r="C42" s="37"/>
      <c r="D42" s="37"/>
      <c r="E42" s="42"/>
      <c r="F42" s="37"/>
      <c r="G42" s="37"/>
      <c r="H42" s="37"/>
      <c r="I42" s="37"/>
      <c r="J42" s="37"/>
      <c r="R42" s="32"/>
      <c r="S42" s="32"/>
      <c r="T42" s="32" t="str">
        <f>IF(T41="","",LOOKUP(T41,$S$8:$S$17,$T$8:$T$17))</f>
        <v>dwie</v>
      </c>
      <c r="U42" s="32" t="str">
        <f>IF(T41="","",IF(T41=1,VLOOKUP(V41,$U$8:$X$17,3),IF(OR(T41=2,T41=3,T41=4),VLOOKUP(V41,$U$8:$X$17,2),VLOOKUP(V41,$U$8:X40,4))))</f>
        <v>drugie</v>
      </c>
      <c r="V42" s="32"/>
      <c r="W42" s="32"/>
    </row>
    <row r="43" spans="2:23" ht="36.75" customHeight="1">
      <c r="B43" s="43"/>
      <c r="C43" s="44"/>
      <c r="D43" s="44"/>
      <c r="E43" s="43"/>
      <c r="F43" s="43"/>
      <c r="G43" s="43"/>
      <c r="H43" s="43"/>
      <c r="I43" s="43"/>
      <c r="J43" s="43"/>
      <c r="R43" s="32"/>
      <c r="S43" s="32"/>
      <c r="T43" s="32"/>
      <c r="U43" s="32"/>
      <c r="V43" s="32"/>
      <c r="W43" s="32"/>
    </row>
    <row r="44" spans="3:23" ht="16.5" customHeight="1">
      <c r="C44" s="12"/>
      <c r="D44" s="12"/>
      <c r="E44" s="12"/>
      <c r="F44" s="12"/>
      <c r="G44" s="12"/>
      <c r="H44" s="12"/>
      <c r="I44" s="12"/>
      <c r="J44" s="27"/>
      <c r="R44" s="32"/>
      <c r="S44" s="32"/>
      <c r="T44" s="32"/>
      <c r="U44" s="32"/>
      <c r="V44" s="32"/>
      <c r="W44" s="32"/>
    </row>
    <row r="45" spans="3:19" ht="33" customHeight="1">
      <c r="C45" s="24"/>
      <c r="F45" s="22"/>
      <c r="G45" s="349"/>
      <c r="H45" s="349"/>
      <c r="I45" s="349"/>
      <c r="J45" s="29"/>
      <c r="S45" s="10"/>
    </row>
    <row r="46" spans="3:19" ht="33.75" customHeight="1">
      <c r="C46" s="12"/>
      <c r="D46" s="12"/>
      <c r="E46" s="12"/>
      <c r="F46" s="12"/>
      <c r="G46" s="12"/>
      <c r="H46" s="12"/>
      <c r="I46" s="12"/>
      <c r="J46" s="25"/>
      <c r="S46" s="10"/>
    </row>
    <row r="47" spans="2:19" ht="31.5" customHeight="1">
      <c r="B47" s="12"/>
      <c r="C47" s="12"/>
      <c r="D47" s="12"/>
      <c r="E47" s="12"/>
      <c r="F47" s="12"/>
      <c r="G47" s="12"/>
      <c r="H47" s="12"/>
      <c r="I47" s="12"/>
      <c r="J47" s="12"/>
      <c r="S47" s="10"/>
    </row>
    <row r="48" spans="2:19" ht="30.75" customHeight="1">
      <c r="B48" s="12"/>
      <c r="C48" s="36"/>
      <c r="D48" s="36"/>
      <c r="E48" s="36"/>
      <c r="F48" s="36"/>
      <c r="G48" s="36"/>
      <c r="H48" s="36"/>
      <c r="I48" s="36"/>
      <c r="J48" s="36" t="str">
        <f>IF(I48=I42,"dobrze",IF(I48="","","spróbuj jeszcze raz"))</f>
        <v>dobrze</v>
      </c>
      <c r="K48" s="36"/>
      <c r="L48" s="12"/>
      <c r="M48" s="12"/>
      <c r="N48" s="12"/>
      <c r="O48" s="12"/>
      <c r="S48" s="10"/>
    </row>
    <row r="49" spans="2:15" ht="39.75" customHeight="1">
      <c r="B49" s="12"/>
      <c r="C49" s="36"/>
      <c r="D49" s="36"/>
      <c r="E49" s="36"/>
      <c r="F49" s="36"/>
      <c r="G49" s="36"/>
      <c r="H49" s="36"/>
      <c r="I49" s="36"/>
      <c r="J49" s="36"/>
      <c r="K49" s="36"/>
      <c r="L49" s="12"/>
      <c r="M49" s="12"/>
      <c r="N49" s="12"/>
      <c r="O49" s="1"/>
    </row>
    <row r="50" spans="2:15" ht="28.5" customHeight="1">
      <c r="B50" s="12"/>
      <c r="C50" s="36"/>
      <c r="D50" s="36"/>
      <c r="E50" s="36"/>
      <c r="F50" s="36"/>
      <c r="G50" s="36"/>
      <c r="H50" s="36"/>
      <c r="I50" s="36"/>
      <c r="J50" s="36"/>
      <c r="K50" s="36"/>
      <c r="L50" s="12"/>
      <c r="M50" s="12"/>
      <c r="N50" s="12"/>
      <c r="O50" s="1"/>
    </row>
    <row r="51" spans="2:15" ht="25.5" customHeight="1">
      <c r="B51" s="12"/>
      <c r="C51" s="36">
        <f>IF(C48=C42,C48,"")</f>
        <v>0</v>
      </c>
      <c r="D51" s="36"/>
      <c r="E51" s="36">
        <f>IF(E48=E42,E48,"")</f>
        <v>0</v>
      </c>
      <c r="F51" s="36"/>
      <c r="G51" s="36"/>
      <c r="H51" s="36"/>
      <c r="I51" s="36">
        <f>IF(I48=I42,I48,"")</f>
        <v>0</v>
      </c>
      <c r="J51" s="36"/>
      <c r="K51" s="36"/>
      <c r="L51" s="12"/>
      <c r="M51" s="12"/>
      <c r="N51" s="12"/>
      <c r="O51" s="1"/>
    </row>
    <row r="52" spans="2:15" ht="24.75" customHeight="1">
      <c r="B52" s="12"/>
      <c r="C52" s="36">
        <f>IF(E45=J41,E45,"")</f>
        <v>0</v>
      </c>
      <c r="D52" s="36"/>
      <c r="E52" s="36">
        <f>IF(E45=J41,E45,"")</f>
        <v>0</v>
      </c>
      <c r="F52" s="36"/>
      <c r="G52" s="36"/>
      <c r="H52" s="36"/>
      <c r="I52" s="36">
        <f>IF(E45=J41,E45,"")</f>
        <v>0</v>
      </c>
      <c r="J52" s="36"/>
      <c r="K52" s="36"/>
      <c r="L52" s="12"/>
      <c r="M52" s="12"/>
      <c r="N52" s="12"/>
      <c r="O52" s="1"/>
    </row>
    <row r="53" spans="2:15" ht="37.5" customHeight="1">
      <c r="B53" s="12"/>
      <c r="C53" s="36"/>
      <c r="D53" s="36"/>
      <c r="E53" s="36"/>
      <c r="F53" s="36"/>
      <c r="G53" s="36"/>
      <c r="H53" s="36"/>
      <c r="I53" s="36"/>
      <c r="J53" s="36"/>
      <c r="K53" s="36"/>
      <c r="L53" s="12"/>
      <c r="M53" s="12"/>
      <c r="N53" s="12"/>
      <c r="O53" s="1"/>
    </row>
    <row r="54" spans="2:15" ht="12" customHeight="1">
      <c r="B54" s="12"/>
      <c r="C54" s="32"/>
      <c r="D54" s="56"/>
      <c r="E54" s="32"/>
      <c r="F54" s="56"/>
      <c r="G54" s="56"/>
      <c r="H54" s="36"/>
      <c r="I54" s="32"/>
      <c r="J54" s="56"/>
      <c r="K54" s="36"/>
      <c r="L54" s="12"/>
      <c r="M54" s="12"/>
      <c r="N54" s="12"/>
      <c r="O54" s="1"/>
    </row>
    <row r="55" spans="2:15" ht="15" customHeight="1">
      <c r="B55" s="12"/>
      <c r="C55" s="57"/>
      <c r="D55" s="36"/>
      <c r="E55" s="57"/>
      <c r="F55" s="36"/>
      <c r="G55" s="36"/>
      <c r="H55" s="36"/>
      <c r="I55" s="57"/>
      <c r="J55" s="36"/>
      <c r="K55" s="36"/>
      <c r="L55" s="12"/>
      <c r="M55" s="12"/>
      <c r="N55" s="12"/>
      <c r="O55" s="12"/>
    </row>
    <row r="56" spans="2:15" ht="15.75" customHeight="1">
      <c r="B56" s="7"/>
      <c r="C56" s="32"/>
      <c r="D56" s="58"/>
      <c r="E56" s="32"/>
      <c r="F56" s="58"/>
      <c r="G56" s="58"/>
      <c r="H56" s="37"/>
      <c r="I56" s="32"/>
      <c r="J56" s="58"/>
      <c r="K56" s="37"/>
      <c r="L56" s="7"/>
      <c r="M56" s="7"/>
      <c r="N56" s="19"/>
      <c r="O56" s="7"/>
    </row>
    <row r="57" spans="2:15" ht="12.75">
      <c r="B57" s="7"/>
      <c r="C57" s="32"/>
      <c r="D57" s="32"/>
      <c r="E57" s="32"/>
      <c r="F57" s="32"/>
      <c r="G57" s="32"/>
      <c r="H57" s="32"/>
      <c r="I57" s="32"/>
      <c r="J57" s="58"/>
      <c r="K57" s="37"/>
      <c r="L57" s="7"/>
      <c r="M57" s="7"/>
      <c r="N57" s="7"/>
      <c r="O57" s="7"/>
    </row>
    <row r="58" spans="2:15" ht="12.75">
      <c r="B58" s="7"/>
      <c r="C58" s="32"/>
      <c r="D58" s="32"/>
      <c r="E58" s="32"/>
      <c r="F58" s="32"/>
      <c r="G58" s="32"/>
      <c r="H58" s="32"/>
      <c r="I58" s="32"/>
      <c r="J58" s="37"/>
      <c r="K58" s="37"/>
      <c r="L58" s="7"/>
      <c r="M58" s="7"/>
      <c r="N58" s="7"/>
      <c r="O58" s="7"/>
    </row>
    <row r="59" spans="2:11" ht="12.75">
      <c r="B59" s="12"/>
      <c r="C59" s="36"/>
      <c r="D59" s="32"/>
      <c r="E59" s="32"/>
      <c r="F59" s="32"/>
      <c r="G59" s="32"/>
      <c r="H59" s="32"/>
      <c r="I59" s="32"/>
      <c r="J59" s="32"/>
      <c r="K59" s="32"/>
    </row>
    <row r="60" spans="2:3" ht="12.75">
      <c r="B60" s="12"/>
      <c r="C60" s="12"/>
    </row>
  </sheetData>
  <mergeCells count="16">
    <mergeCell ref="G45:I45"/>
    <mergeCell ref="C29:F29"/>
    <mergeCell ref="C33:E34"/>
    <mergeCell ref="G33:J34"/>
    <mergeCell ref="G38:J38"/>
    <mergeCell ref="C39:E40"/>
    <mergeCell ref="G39:J40"/>
    <mergeCell ref="C38:E38"/>
    <mergeCell ref="D20:J20"/>
    <mergeCell ref="I31:K31"/>
    <mergeCell ref="C8:D8"/>
    <mergeCell ref="E10:G10"/>
    <mergeCell ref="G8:J8"/>
    <mergeCell ref="I16:I17"/>
    <mergeCell ref="E13:I13"/>
    <mergeCell ref="E12:I12"/>
  </mergeCells>
  <conditionalFormatting sqref="E42">
    <cfRule type="cellIs" priority="1" dxfId="0" operator="equal" stopIfTrue="1">
      <formula>0</formula>
    </cfRule>
  </conditionalFormatting>
  <conditionalFormatting sqref="G31">
    <cfRule type="cellIs" priority="2" dxfId="23" operator="equal" stopIfTrue="1">
      <formula>0</formula>
    </cfRule>
  </conditionalFormatting>
  <conditionalFormatting sqref="G45:I45">
    <cfRule type="cellIs" priority="3" dxfId="39" operator="equal" stopIfTrue="1">
      <formula>"dobrze"</formula>
    </cfRule>
  </conditionalFormatting>
  <conditionalFormatting sqref="C55 E55 I55">
    <cfRule type="cellIs" priority="4" dxfId="40" operator="equal" stopIfTrue="1">
      <formula>"dobrze"</formula>
    </cfRule>
  </conditionalFormatting>
  <printOptions/>
  <pageMargins left="0.75" right="0.75" top="1" bottom="1" header="0.5" footer="0.5"/>
  <pageSetup horizontalDpi="300" verticalDpi="300" orientation="portrait" paperSize="9" r:id="rId3"/>
  <drawing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Marcin Braun</Manager>
  <Company>Gdańskie Wydawnictwo Oświatowe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Arkusz edukacyjny kl. IV</dc:title>
  <dc:subject>Ułamki</dc:subject>
  <dc:creator>Mirosława Krzyzanowska</dc:creator>
  <cp:keywords/>
  <dc:description/>
  <cp:lastModifiedBy>Krzyżanowska</cp:lastModifiedBy>
  <cp:lastPrinted>2002-02-06T08:31:41Z</cp:lastPrinted>
  <dcterms:created xsi:type="dcterms:W3CDTF">2001-05-27T09:18:53Z</dcterms:created>
  <dcterms:modified xsi:type="dcterms:W3CDTF">2003-06-06T18:46:09Z</dcterms:modified>
  <cp:category/>
  <cp:version/>
  <cp:contentType/>
  <cp:contentStatus/>
</cp:coreProperties>
</file>