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120" yWindow="90" windowWidth="11700" windowHeight="7305" activeTab="0"/>
  </bookViews>
  <sheets>
    <sheet name="Arkusz10" sheetId="1" r:id="rId1"/>
    <sheet name="Arkusz1" sheetId="2" r:id="rId2"/>
    <sheet name="Arkusz2" sheetId="3" r:id="rId3"/>
    <sheet name="Arkusz4" sheetId="4" r:id="rId4"/>
    <sheet name="Arkusz3" sheetId="5" r:id="rId5"/>
    <sheet name="Arkusz6" sheetId="6" r:id="rId6"/>
    <sheet name="Arkusz8" sheetId="7" r:id="rId7"/>
    <sheet name="Arkusz9" sheetId="8" r:id="rId8"/>
    <sheet name="Arkusz7" sheetId="9" r:id="rId9"/>
    <sheet name="Arkusz5" sheetId="10" r:id="rId10"/>
    <sheet name="Arkusz11" sheetId="11" r:id="rId11"/>
  </sheets>
  <externalReferences>
    <externalReference r:id="rId14"/>
  </externalReferences>
  <definedNames>
    <definedName name="Kwadrat" localSheetId="10">'[1]Arkusz5'!$Q$3:$AA$6,'[1]Arkusz5'!$Q$7:$X$7</definedName>
    <definedName name="Zad1Dane">'Arkusz2'!$B$8,'Arkusz2'!$D$8,'Arkusz2'!$B$10,'Arkusz2'!$D$10,'Arkusz2'!$B$12,'Arkusz2'!$D$12,'Arkusz2'!$B$14,'Arkusz2'!$D$14,'Arkusz2'!$I$7,'Arkusz2'!$K$7,'Arkusz2'!$I$9,'Arkusz2'!$K$9,'Arkusz2'!$I$11,'Arkusz2'!$K$11,'Arkusz2'!$I$13,'Arkusz2'!$K$13</definedName>
    <definedName name="Zad1DaneInneBZD">'Arkusz2'!$D$8,'Arkusz2'!$D$12,'Arkusz2'!$K$9,'Arkusz2'!$K$11</definedName>
    <definedName name="Zad1DaneInneBZT">'Arkusz2'!$D$10,'Arkusz2'!$B$12,'Arkusz2'!$I$9</definedName>
    <definedName name="Zad1DaneInneJZD">'Arkusz2'!$B$8,'Arkusz2'!$D$14,'Arkusz2'!$I$11,'Arkusz2'!$K$13</definedName>
    <definedName name="Zad1DaneInneJZT">'Arkusz2'!$B$10,'Arkusz2'!$B$14,'Arkusz2'!$I$7,'Arkusz2'!$K$7,'Arkusz2'!$I$13</definedName>
    <definedName name="Zad1Odp">'Arkusz2'!$F$8,'Arkusz2'!$F$10,'Arkusz2'!$F$12,'Arkusz2'!$F$14,'Arkusz2'!$M$8,'Arkusz2'!$M$10,'Arkusz2'!$M$12,'Arkusz2'!$M$14</definedName>
    <definedName name="Zad2Dane">'Arkusz4'!$B$8,'Arkusz4'!$D$8,'Arkusz4'!$B$11,'Arkusz4'!$D$11,'Arkusz4'!$B$14,'Arkusz4'!$D$14,'Arkusz4'!$B$17,'Arkusz4'!$D$17,'Arkusz4'!$I$7,'Arkusz4'!$K$7,'Arkusz4'!$I$10,'Arkusz4'!$K$10,'Arkusz4'!$I$13,'Arkusz4'!$K$13,'Arkusz4'!$I$16,'Arkusz4'!$K$16</definedName>
    <definedName name="Zad2DaneInneBZD">'Arkusz4'!$D$8,'Arkusz4'!$D$14,'Arkusz4'!$K$10,'Arkusz4'!$K$13</definedName>
    <definedName name="Zad2DaneInneBZT">'Arkusz4'!$D$11,'Arkusz4'!$B$14,'Arkusz4'!$I$10</definedName>
    <definedName name="Zad2DaneInneJZD">'Arkusz4'!$B$8,'Arkusz4'!$D$17,'Arkusz4'!$I$13,'Arkusz4'!$K$16</definedName>
    <definedName name="Zad2DaneInneJZT">'Arkusz4'!$B$11,'Arkusz4'!$B$17,'Arkusz4'!$I$7,'Arkusz4'!$I$16</definedName>
    <definedName name="Zad2Odp">'Arkusz4'!$D$9,'Arkusz4'!$B$12,'Arkusz4'!$D$15,'Arkusz4'!$B$18,'Arkusz4'!$K$9,'Arkusz4'!$I$12,'Arkusz4'!$K$15,'Arkusz4'!$I$18</definedName>
    <definedName name="Zad3Odp">'Arkusz3'!$I$6,'Arkusz3'!$I$8,'Arkusz3'!$K$10,'Arkusz3'!$K$12,'Arkusz3'!$K$14,'Arkusz3'!$I$4,'Arkusz3'!$B$3,'Arkusz3'!$B$5,'Arkusz3'!$B$7,'Arkusz3'!$B$9,'Arkusz3'!$B$11,'Arkusz3'!$B$13</definedName>
    <definedName name="Zad4DaneD">'Arkusz5'!$D$8,'Arkusz5'!$D$10,'Arkusz5'!$B$12,'Arkusz5'!$B$14,'Arkusz5'!$M$8,'Arkusz5'!$M$10,'Arkusz5'!$M$12,'Arkusz5'!$M$14</definedName>
    <definedName name="Zad4DaneJ">'Arkusz5'!$B$8,'Arkusz5'!$B$10,'Arkusz5'!$D$12,'Arkusz5'!$D$14,'Arkusz5'!$K$8,'Arkusz5'!$K$10,'Arkusz5'!$M$12,'Arkusz5'!$M$14,'Arkusz5'!$M$12,'Arkusz5'!$M$14,'Arkusz5'!$K$12,'Arkusz5'!$K$14</definedName>
    <definedName name="Zad4DaneJJ">'Arkusz5'!$B$8,'Arkusz5'!$D$14,'Arkusz5'!$M$8,'Arkusz5'!$M$10,'Arkusz5'!$M$12</definedName>
    <definedName name="Zad4DaneJJZZ">'Arkusz5'!$D$8,'Arkusz5'!$D$10,'Arkusz5'!$D$12,'Arkusz5'!$B$12,'Arkusz5'!$K$8,'Arkusz5'!$K$10,'Arkusz5'!$K$12,'Arkusz5'!$K$14,'Arkusz5'!$M$14</definedName>
    <definedName name="Zad4Odp">'Arkusz5'!$F$9,'Arkusz5'!$F$11,'Arkusz5'!$F$13,'Arkusz5'!$F$15,'Arkusz5'!$M$9,'Arkusz5'!$M$11,'Arkusz5'!$M$13,'Arkusz5'!$M$15</definedName>
    <definedName name="Zad5Dane">'Arkusz6'!$B$6,'Arkusz6'!$B$9,'Arkusz6'!$B$12,'Arkusz6'!$B$15,'Arkusz6'!$I$6,'Arkusz6'!$I$9,'Arkusz6'!$I$12,'Arkusz6'!$I$15</definedName>
    <definedName name="Zad5Odp">'Arkusz6'!$F$6,'Arkusz6'!$F$9,'Arkusz6'!$F$12,'Arkusz6'!$F$15,'Arkusz6'!$M$6,'Arkusz6'!$M$9,'Arkusz6'!$M$12,'Arkusz6'!$M$15</definedName>
  </definedNames>
  <calcPr fullCalcOnLoad="1"/>
</workbook>
</file>

<file path=xl/comments11.xml><?xml version="1.0" encoding="utf-8"?>
<comments xmlns="http://schemas.openxmlformats.org/spreadsheetml/2006/main">
  <authors>
    <author>Kryzanowska</author>
  </authors>
  <commentList>
    <comment ref="I25" authorId="0">
      <text>
        <r>
          <rPr>
            <b/>
            <sz val="12"/>
            <color indexed="62"/>
            <rFont val="Arial CE"/>
            <family val="2"/>
          </rPr>
          <t xml:space="preserve">Dodatkowe informacje.
</t>
        </r>
      </text>
    </comment>
  </commentList>
</comments>
</file>

<file path=xl/comments6.xml><?xml version="1.0" encoding="utf-8"?>
<comments xmlns="http://schemas.openxmlformats.org/spreadsheetml/2006/main">
  <authors>
    <author>Kryzanowska</author>
  </authors>
  <commentList>
    <comment ref="B4" authorId="0">
      <text>
        <r>
          <rPr>
            <b/>
            <sz val="12"/>
            <color indexed="62"/>
            <rFont val="Arial CE"/>
            <family val="2"/>
          </rPr>
          <t>3</t>
        </r>
        <r>
          <rPr>
            <b/>
            <vertAlign val="superscript"/>
            <sz val="12"/>
            <color indexed="62"/>
            <rFont val="Arial CE"/>
            <family val="0"/>
          </rPr>
          <t>2</t>
        </r>
        <r>
          <rPr>
            <b/>
            <sz val="12"/>
            <color indexed="62"/>
            <rFont val="Arial CE"/>
            <family val="2"/>
          </rPr>
          <t xml:space="preserve"> = 3 · 3          4</t>
        </r>
        <r>
          <rPr>
            <b/>
            <vertAlign val="superscript"/>
            <sz val="12"/>
            <color indexed="62"/>
            <rFont val="Arial CE"/>
            <family val="0"/>
          </rPr>
          <t>3</t>
        </r>
        <r>
          <rPr>
            <b/>
            <sz val="12"/>
            <color indexed="62"/>
            <rFont val="Arial CE"/>
            <family val="2"/>
          </rPr>
          <t xml:space="preserve"> = 4 · 4 · 4 
5</t>
        </r>
        <r>
          <rPr>
            <b/>
            <vertAlign val="superscript"/>
            <sz val="12"/>
            <color indexed="62"/>
            <rFont val="Arial CE"/>
            <family val="0"/>
          </rPr>
          <t>2</t>
        </r>
        <r>
          <rPr>
            <b/>
            <sz val="12"/>
            <color indexed="62"/>
            <rFont val="Arial CE"/>
            <family val="2"/>
          </rPr>
          <t xml:space="preserve"> = 5 · 5          7</t>
        </r>
        <r>
          <rPr>
            <b/>
            <vertAlign val="superscript"/>
            <sz val="12"/>
            <color indexed="62"/>
            <rFont val="Arial CE"/>
            <family val="0"/>
          </rPr>
          <t>3</t>
        </r>
        <r>
          <rPr>
            <b/>
            <sz val="12"/>
            <color indexed="62"/>
            <rFont val="Arial CE"/>
            <family val="2"/>
          </rPr>
          <t xml:space="preserve"> = 7· 7 · 7</t>
        </r>
      </text>
    </comment>
  </commentList>
</comments>
</file>

<file path=xl/comments8.xml><?xml version="1.0" encoding="utf-8"?>
<comments xmlns="http://schemas.openxmlformats.org/spreadsheetml/2006/main">
  <authors>
    <author>Kryzanowska</author>
  </authors>
  <commentList>
    <comment ref="B2" authorId="0">
      <text>
        <r>
          <rPr>
            <b/>
            <sz val="12"/>
            <color indexed="62"/>
            <rFont val="Arial CE"/>
            <family val="2"/>
          </rPr>
          <t>W pewnym dziesięciopiętrowym budynku mieszkalnym jest 9 klatek schodowych. Na każdym piętrze, w każdej klatce schodowej są trzy mieszkania. "Zamieszkaj" w jednym z mieszkań, wykonaj dalsze polecenia, a powiem Ci, które mieszkanie wybrałeś.</t>
        </r>
      </text>
    </comment>
  </commentList>
</comments>
</file>

<file path=xl/sharedStrings.xml><?xml version="1.0" encoding="utf-8"?>
<sst xmlns="http://schemas.openxmlformats.org/spreadsheetml/2006/main" count="172" uniqueCount="89">
  <si>
    <t>+</t>
  </si>
  <si>
    <t>-</t>
  </si>
  <si>
    <t>:</t>
  </si>
  <si>
    <t>=</t>
  </si>
  <si>
    <t>suma</t>
  </si>
  <si>
    <t>iloczyn</t>
  </si>
  <si>
    <t>iloraz</t>
  </si>
  <si>
    <t>składnik</t>
  </si>
  <si>
    <t>odjemnik</t>
  </si>
  <si>
    <t>czynnik</t>
  </si>
  <si>
    <t>dzielna</t>
  </si>
  <si>
    <t>dzielnik</t>
  </si>
  <si>
    <t>d</t>
  </si>
  <si>
    <t>(jeżeli Twoje obliczenia były bezbłędne)</t>
  </si>
  <si>
    <t>Nr wiersza</t>
  </si>
  <si>
    <t>Nr kolumny</t>
  </si>
  <si>
    <t>I</t>
  </si>
  <si>
    <t>II</t>
  </si>
  <si>
    <t>III</t>
  </si>
  <si>
    <t>IV</t>
  </si>
  <si>
    <t>V</t>
  </si>
  <si>
    <t>VI</t>
  </si>
  <si>
    <t>VII</t>
  </si>
  <si>
    <t>IX</t>
  </si>
  <si>
    <t>VIII</t>
  </si>
  <si>
    <t>1.</t>
  </si>
  <si>
    <t xml:space="preserve">Odpowiedzi  można wpisywać do  niebieskich aktywnych komórek (otoczonych ramką):  </t>
  </si>
  <si>
    <t>2.</t>
  </si>
  <si>
    <t>kliknąć w nią myszką,</t>
  </si>
  <si>
    <t>3.</t>
  </si>
  <si>
    <t>C</t>
  </si>
  <si>
    <t>4.</t>
  </si>
  <si>
    <t>D</t>
  </si>
  <si>
    <t>5.</t>
  </si>
  <si>
    <t>6.</t>
  </si>
  <si>
    <t xml:space="preserve">np. dla przycisku </t>
  </si>
  <si>
    <t xml:space="preserve">7. </t>
  </si>
  <si>
    <t xml:space="preserve">Najeżdżając myszką na komórkę </t>
  </si>
  <si>
    <t>np.</t>
  </si>
  <si>
    <t>Wskazówka</t>
  </si>
  <si>
    <r>
      <t xml:space="preserve">2. </t>
    </r>
    <r>
      <rPr>
        <b/>
        <sz val="12"/>
        <color indexed="62"/>
        <rFont val="Arial CE"/>
        <family val="2"/>
      </rPr>
      <t>Ćwiczenia w pamięciowym dodawaniu i odejmowaniu
 liczb naturalnych.</t>
    </r>
  </si>
  <si>
    <t>różnica</t>
  </si>
  <si>
    <t>·</t>
  </si>
  <si>
    <t>Wpisz swój wynik i naciśnij Enter.</t>
  </si>
  <si>
    <t>Wykonaj kolejne polecenia starając się liczyć w pamięci. Kolejne wyniki swoich obliczeń zapisuj w razie potrzeby na kartce. Po wykonaniu każdego z poleceń kliknij w przycisk z napisem NASTĘPNE.</t>
  </si>
  <si>
    <t>Wynik powiększ o liczbę 10 razy większą od drugiej z liczb.</t>
  </si>
  <si>
    <t xml:space="preserve">Otrzymaną liczbę powiększ o 10. </t>
  </si>
  <si>
    <t>Wybierz dwie dowolne liczby większe od zera, ale nie większe od 11.</t>
  </si>
  <si>
    <r>
      <t>Nr klatki</t>
    </r>
    <r>
      <rPr>
        <b/>
        <sz val="8"/>
        <color indexed="62"/>
        <rFont val="Arial CE"/>
        <family val="2"/>
      </rPr>
      <t xml:space="preserve">
</t>
    </r>
    <r>
      <rPr>
        <b/>
        <sz val="12"/>
        <color indexed="62"/>
        <rFont val="Arial CE"/>
        <family val="2"/>
      </rPr>
      <t>1</t>
    </r>
  </si>
  <si>
    <r>
      <t>Nr klatki</t>
    </r>
    <r>
      <rPr>
        <b/>
        <sz val="8"/>
        <color indexed="62"/>
        <rFont val="Arial CE"/>
        <family val="2"/>
      </rPr>
      <t xml:space="preserve">
</t>
    </r>
    <r>
      <rPr>
        <b/>
        <sz val="12"/>
        <color indexed="62"/>
        <rFont val="Arial CE"/>
        <family val="2"/>
      </rPr>
      <t>2</t>
    </r>
  </si>
  <si>
    <r>
      <t>Nr klatki</t>
    </r>
    <r>
      <rPr>
        <b/>
        <sz val="8"/>
        <color indexed="62"/>
        <rFont val="Arial CE"/>
        <family val="2"/>
      </rPr>
      <t xml:space="preserve">
</t>
    </r>
    <r>
      <rPr>
        <b/>
        <sz val="12"/>
        <color indexed="62"/>
        <rFont val="Arial CE"/>
        <family val="2"/>
      </rPr>
      <t>3</t>
    </r>
  </si>
  <si>
    <r>
      <t>Nr klatki</t>
    </r>
    <r>
      <rPr>
        <b/>
        <sz val="8"/>
        <color indexed="62"/>
        <rFont val="Arial CE"/>
        <family val="2"/>
      </rPr>
      <t xml:space="preserve">
</t>
    </r>
    <r>
      <rPr>
        <b/>
        <sz val="12"/>
        <color indexed="62"/>
        <rFont val="Arial CE"/>
        <family val="2"/>
      </rPr>
      <t>4</t>
    </r>
  </si>
  <si>
    <r>
      <t>Nr klatki</t>
    </r>
    <r>
      <rPr>
        <b/>
        <sz val="8"/>
        <color indexed="62"/>
        <rFont val="Arial CE"/>
        <family val="2"/>
      </rPr>
      <t xml:space="preserve">
</t>
    </r>
    <r>
      <rPr>
        <b/>
        <sz val="12"/>
        <color indexed="62"/>
        <rFont val="Arial CE"/>
        <family val="2"/>
      </rPr>
      <t>5</t>
    </r>
  </si>
  <si>
    <r>
      <t>Nr klatki</t>
    </r>
    <r>
      <rPr>
        <b/>
        <sz val="8"/>
        <color indexed="62"/>
        <rFont val="Arial CE"/>
        <family val="2"/>
      </rPr>
      <t xml:space="preserve">
</t>
    </r>
    <r>
      <rPr>
        <b/>
        <sz val="12"/>
        <color indexed="62"/>
        <rFont val="Arial CE"/>
        <family val="2"/>
      </rPr>
      <t>6</t>
    </r>
  </si>
  <si>
    <r>
      <t>Nr klatki</t>
    </r>
    <r>
      <rPr>
        <b/>
        <sz val="8"/>
        <color indexed="62"/>
        <rFont val="Arial CE"/>
        <family val="2"/>
      </rPr>
      <t xml:space="preserve">
</t>
    </r>
    <r>
      <rPr>
        <b/>
        <sz val="12"/>
        <color indexed="62"/>
        <rFont val="Arial CE"/>
        <family val="2"/>
      </rPr>
      <t>7</t>
    </r>
  </si>
  <si>
    <r>
      <t>Nr klatki</t>
    </r>
    <r>
      <rPr>
        <b/>
        <sz val="8"/>
        <color indexed="62"/>
        <rFont val="Arial CE"/>
        <family val="2"/>
      </rPr>
      <t xml:space="preserve">
</t>
    </r>
    <r>
      <rPr>
        <b/>
        <sz val="12"/>
        <color indexed="62"/>
        <rFont val="Arial CE"/>
        <family val="2"/>
      </rPr>
      <t>8</t>
    </r>
  </si>
  <si>
    <r>
      <t>Nr klatki</t>
    </r>
    <r>
      <rPr>
        <b/>
        <sz val="8"/>
        <color indexed="62"/>
        <rFont val="Arial CE"/>
        <family val="2"/>
      </rPr>
      <t xml:space="preserve">
</t>
    </r>
    <r>
      <rPr>
        <b/>
        <sz val="12"/>
        <color indexed="62"/>
        <rFont val="Arial CE"/>
        <family val="2"/>
      </rPr>
      <t>9</t>
    </r>
  </si>
  <si>
    <t>Numer klatki schodowej pomnóż przez 20.</t>
  </si>
  <si>
    <t>Do wyniku dodaj 50.</t>
  </si>
  <si>
    <t>Otrzymaną liczbę pomnóż przez 50.</t>
  </si>
  <si>
    <t>Otrzymaną liczbę podziel przez 10.</t>
  </si>
  <si>
    <t>Do otrzymanego wyniku dodaj numer mieszkania.</t>
  </si>
  <si>
    <t>Wynik pomnóż przez 3.</t>
  </si>
  <si>
    <r>
      <t>Alt</t>
    </r>
    <r>
      <rPr>
        <sz val="12"/>
        <color indexed="12"/>
        <rFont val="Arial CE"/>
        <family val="2"/>
      </rPr>
      <t>+</t>
    </r>
    <r>
      <rPr>
        <b/>
        <sz val="12"/>
        <color indexed="12"/>
        <rFont val="Arial CE"/>
        <family val="2"/>
      </rPr>
      <t>n</t>
    </r>
  </si>
  <si>
    <t>Polecenie</t>
  </si>
  <si>
    <t>Wybierz dowolną liczbę większą od 10 i mniejszą od 1 000 000.</t>
  </si>
  <si>
    <t>Aby komórka stała się aktywna (otoczona ramką), należy:</t>
  </si>
  <si>
    <t>–</t>
  </si>
  <si>
    <r>
      <t xml:space="preserve">Po wpisaniu każdej odpowiedzi należy nacisnąć na klawiaturze klawisz </t>
    </r>
    <r>
      <rPr>
        <b/>
        <sz val="12"/>
        <color indexed="12"/>
        <rFont val="Arial CE"/>
        <family val="2"/>
      </rPr>
      <t>ENTER</t>
    </r>
    <r>
      <rPr>
        <sz val="12"/>
        <color indexed="62"/>
        <rFont val="Arial CE"/>
        <family val="2"/>
      </rPr>
      <t xml:space="preserve"> (patrz p.2).</t>
    </r>
  </si>
  <si>
    <r>
      <t xml:space="preserve">przenieść zaznaczenie (ramkę) za pomocą klawiszy </t>
    </r>
    <r>
      <rPr>
        <b/>
        <sz val="12"/>
        <color indexed="12"/>
        <rFont val="Arial CE"/>
        <family val="2"/>
      </rPr>
      <t>ENTER</t>
    </r>
    <r>
      <rPr>
        <sz val="12"/>
        <color indexed="62"/>
        <rFont val="Arial CE"/>
        <family val="2"/>
      </rPr>
      <t xml:space="preserve">, </t>
    </r>
    <r>
      <rPr>
        <b/>
        <sz val="12"/>
        <color indexed="12"/>
        <rFont val="Arial CE"/>
        <family val="2"/>
      </rPr>
      <t>TAB</t>
    </r>
    <r>
      <rPr>
        <sz val="12"/>
        <color indexed="62"/>
        <rFont val="Arial CE"/>
        <family val="2"/>
      </rPr>
      <t xml:space="preserve">
lub klawiszy strzałek.</t>
    </r>
  </si>
  <si>
    <r>
      <t>Symbol ten oznacza prawidłową odpowiedź (jeżeli odpowiedzi sprawdzane są na bieżąco, ujrzymy go zaraz po naciśnięciu</t>
    </r>
    <r>
      <rPr>
        <sz val="12"/>
        <color indexed="10"/>
        <rFont val="Arial CE"/>
        <family val="2"/>
      </rPr>
      <t xml:space="preserve"> </t>
    </r>
    <r>
      <rPr>
        <b/>
        <sz val="12"/>
        <color indexed="12"/>
        <rFont val="Arial CE"/>
        <family val="2"/>
      </rPr>
      <t>ENTER</t>
    </r>
    <r>
      <rPr>
        <sz val="12"/>
        <color indexed="62"/>
        <rFont val="Arial CE"/>
        <family val="2"/>
      </rPr>
      <t xml:space="preserve">, a kolejna komórka stanie się aktywna). </t>
    </r>
  </si>
  <si>
    <r>
      <t>Symbol ten oznacza błędną odpowiedź (jeżeli odpowiedzi sprawdzane są na bieżąco, ujrzymy go zaraz po naciśnięciu</t>
    </r>
    <r>
      <rPr>
        <b/>
        <sz val="12"/>
        <color indexed="10"/>
        <rFont val="Arial CE"/>
        <family val="2"/>
      </rPr>
      <t xml:space="preserve"> </t>
    </r>
    <r>
      <rPr>
        <b/>
        <sz val="12"/>
        <color indexed="12"/>
        <rFont val="Arial CE"/>
        <family val="2"/>
      </rPr>
      <t>ENTER</t>
    </r>
    <r>
      <rPr>
        <sz val="12"/>
        <color indexed="62"/>
        <rFont val="Arial CE"/>
        <family val="2"/>
      </rPr>
      <t xml:space="preserve">, a aktywna komórka nie zmieni położenia – błędną odpowiedź można poprawić). </t>
    </r>
  </si>
  <si>
    <t>Każdy element arkusza, który po kliknięciu wykonuje określone zadanie, oznaczony jest symbolem:</t>
  </si>
  <si>
    <r>
      <t xml:space="preserve">Zamiast klikać w przycisk, można użyć skrótu klawiaturowego – jednocześnie wcisnąć lewy </t>
    </r>
    <r>
      <rPr>
        <b/>
        <sz val="12"/>
        <color indexed="12"/>
        <rFont val="Arial CE"/>
        <family val="2"/>
      </rPr>
      <t xml:space="preserve">ALT
</t>
    </r>
    <r>
      <rPr>
        <sz val="12"/>
        <color indexed="62"/>
        <rFont val="Arial CE"/>
        <family val="2"/>
      </rPr>
      <t>i klawisz podkreślonej litery.</t>
    </r>
  </si>
  <si>
    <t>, uzyskasz dodatkowe informacje.</t>
  </si>
  <si>
    <t>Wpisz otrzymany rezultat, a powiem Ci, jakie liczby wybrałeś.</t>
  </si>
  <si>
    <t>Do wyniku dodaj liczbę 100 razy większą niż numer piętra, na którym mieszkasz.</t>
  </si>
  <si>
    <t>Wpisz otrzymany rezultat, a powiem Ci, gdzie mieszkasz.</t>
  </si>
  <si>
    <t>Wpisz swój wynik i naciśnij ENTER.</t>
  </si>
  <si>
    <t>Znajdź liczbę 10 razy większą od liczby, którą wybrałeś.</t>
  </si>
  <si>
    <t xml:space="preserve">Znajdź liczbę 9 razy większą od jakiejkolwiek liczby jednocyfrowej. </t>
  </si>
  <si>
    <r>
      <t>Znajdź różnicę tych liczb, wpisz wynik, a powiem Ci, jaką liczbę wybrałeś.</t>
    </r>
    <r>
      <rPr>
        <sz val="10"/>
        <color indexed="22"/>
        <rFont val="Arial CE"/>
        <family val="2"/>
      </rPr>
      <t xml:space="preserve"> </t>
    </r>
  </si>
  <si>
    <t>Znajdź liczbę 40 razy większą od jednej z nich.</t>
  </si>
  <si>
    <t>iloczyn dwóch ósemek</t>
  </si>
  <si>
    <t>−</t>
  </si>
  <si>
    <r>
      <t>5.</t>
    </r>
    <r>
      <rPr>
        <b/>
        <sz val="12"/>
        <color indexed="62"/>
        <rFont val="Arial CE"/>
        <family val="2"/>
      </rPr>
      <t xml:space="preserve"> Zgadywanki.</t>
    </r>
  </si>
  <si>
    <r>
      <t>4.</t>
    </r>
    <r>
      <rPr>
        <b/>
        <sz val="12"/>
        <color indexed="62"/>
        <rFont val="Arial CE"/>
        <family val="2"/>
      </rPr>
      <t xml:space="preserve"> Potęgowanie liczb naturalnych.</t>
    </r>
  </si>
  <si>
    <r>
      <t>3.</t>
    </r>
    <r>
      <rPr>
        <b/>
        <sz val="12"/>
        <color indexed="62"/>
        <rFont val="Arial CE"/>
        <family val="2"/>
      </rPr>
      <t xml:space="preserve"> Ćwiczenia w pamięciowym mnożeniu i dzieleniu  
liczb naturalnych.</t>
    </r>
  </si>
  <si>
    <r>
      <t>1.</t>
    </r>
    <r>
      <rPr>
        <b/>
        <sz val="12"/>
        <color indexed="62"/>
        <rFont val="Arial CE"/>
        <family val="2"/>
      </rPr>
      <t xml:space="preserve"> Suma, różnica, iloczyn, iloraz – co to jest?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</si>
</sst>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&quot; &quot;???/???"/>
    <numFmt numFmtId="165" formatCode="#&quot; &quot;??/16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63">
    <font>
      <sz val="12"/>
      <name val="Arial CE"/>
      <family val="0"/>
    </font>
    <font>
      <sz val="10"/>
      <color indexed="48"/>
      <name val="Arial CE"/>
      <family val="2"/>
    </font>
    <font>
      <b/>
      <vertAlign val="superscript"/>
      <sz val="16"/>
      <color indexed="48"/>
      <name val="Arial CE"/>
      <family val="2"/>
    </font>
    <font>
      <sz val="12"/>
      <color indexed="48"/>
      <name val="Arial CE"/>
      <family val="2"/>
    </font>
    <font>
      <b/>
      <sz val="12"/>
      <color indexed="48"/>
      <name val="Arial CE"/>
      <family val="2"/>
    </font>
    <font>
      <sz val="12"/>
      <color indexed="9"/>
      <name val="Arial CE"/>
      <family val="2"/>
    </font>
    <font>
      <b/>
      <sz val="12"/>
      <color indexed="9"/>
      <name val="Arial CE"/>
      <family val="2"/>
    </font>
    <font>
      <sz val="14"/>
      <name val="Arial CE"/>
      <family val="2"/>
    </font>
    <font>
      <b/>
      <sz val="14"/>
      <color indexed="62"/>
      <name val="Arial CE"/>
      <family val="2"/>
    </font>
    <font>
      <sz val="12"/>
      <color indexed="62"/>
      <name val="Arial CE"/>
      <family val="2"/>
    </font>
    <font>
      <sz val="10"/>
      <color indexed="62"/>
      <name val="Arial CE"/>
      <family val="2"/>
    </font>
    <font>
      <b/>
      <sz val="12"/>
      <color indexed="62"/>
      <name val="Arial CE"/>
      <family val="2"/>
    </font>
    <font>
      <sz val="14"/>
      <color indexed="10"/>
      <name val="Arial CE"/>
      <family val="2"/>
    </font>
    <font>
      <sz val="14"/>
      <color indexed="62"/>
      <name val="Arial CE"/>
      <family val="2"/>
    </font>
    <font>
      <sz val="18"/>
      <color indexed="62"/>
      <name val="Arial CE"/>
      <family val="2"/>
    </font>
    <font>
      <sz val="8"/>
      <color indexed="10"/>
      <name val="Arial CE"/>
      <family val="2"/>
    </font>
    <font>
      <sz val="12"/>
      <color indexed="55"/>
      <name val="Arial CE"/>
      <family val="2"/>
    </font>
    <font>
      <sz val="10"/>
      <color indexed="55"/>
      <name val="Arial CE"/>
      <family val="2"/>
    </font>
    <font>
      <b/>
      <sz val="18"/>
      <color indexed="62"/>
      <name val="Arial CE"/>
      <family val="2"/>
    </font>
    <font>
      <b/>
      <sz val="20"/>
      <color indexed="62"/>
      <name val="Arial CE"/>
      <family val="2"/>
    </font>
    <font>
      <b/>
      <i/>
      <sz val="12"/>
      <color indexed="62"/>
      <name val="Arial CE"/>
      <family val="2"/>
    </font>
    <font>
      <sz val="12"/>
      <color indexed="22"/>
      <name val="Arial CE"/>
      <family val="2"/>
    </font>
    <font>
      <sz val="10"/>
      <color indexed="22"/>
      <name val="Arial CE"/>
      <family val="2"/>
    </font>
    <font>
      <i/>
      <sz val="10"/>
      <color indexed="22"/>
      <name val="Arial CE"/>
      <family val="2"/>
    </font>
    <font>
      <b/>
      <sz val="16"/>
      <color indexed="10"/>
      <name val="Arial CE"/>
      <family val="2"/>
    </font>
    <font>
      <b/>
      <sz val="14"/>
      <name val="Arial CE"/>
      <family val="2"/>
    </font>
    <font>
      <sz val="8"/>
      <color indexed="57"/>
      <name val="Arial CE"/>
      <family val="2"/>
    </font>
    <font>
      <b/>
      <sz val="14"/>
      <color indexed="57"/>
      <name val="Arial CE"/>
      <family val="2"/>
    </font>
    <font>
      <sz val="8"/>
      <color indexed="9"/>
      <name val="Arial CE"/>
      <family val="2"/>
    </font>
    <font>
      <sz val="9"/>
      <color indexed="22"/>
      <name val="Arial CE"/>
      <family val="2"/>
    </font>
    <font>
      <sz val="8"/>
      <color indexed="22"/>
      <name val="Arial CE"/>
      <family val="2"/>
    </font>
    <font>
      <b/>
      <sz val="14"/>
      <color indexed="9"/>
      <name val="Arial CE"/>
      <family val="2"/>
    </font>
    <font>
      <sz val="18"/>
      <color indexed="9"/>
      <name val="Arial CE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9"/>
      <name val="Arial CE"/>
      <family val="2"/>
    </font>
    <font>
      <b/>
      <sz val="14"/>
      <color indexed="12"/>
      <name val="Arial CE"/>
      <family val="2"/>
    </font>
    <font>
      <b/>
      <sz val="12"/>
      <color indexed="12"/>
      <name val="Arial CE"/>
      <family val="2"/>
    </font>
    <font>
      <b/>
      <sz val="26"/>
      <color indexed="57"/>
      <name val="Wingdings"/>
      <family val="0"/>
    </font>
    <font>
      <sz val="12"/>
      <color indexed="10"/>
      <name val="Arial CE"/>
      <family val="2"/>
    </font>
    <font>
      <b/>
      <sz val="26"/>
      <color indexed="10"/>
      <name val="Wingdings"/>
      <family val="0"/>
    </font>
    <font>
      <b/>
      <sz val="12"/>
      <color indexed="10"/>
      <name val="Arial CE"/>
      <family val="2"/>
    </font>
    <font>
      <b/>
      <sz val="10"/>
      <color indexed="57"/>
      <name val="Arial CE"/>
      <family val="2"/>
    </font>
    <font>
      <b/>
      <sz val="14"/>
      <color indexed="40"/>
      <name val="Arial CE"/>
      <family val="2"/>
    </font>
    <font>
      <b/>
      <sz val="14"/>
      <color indexed="51"/>
      <name val="Arial CE"/>
      <family val="2"/>
    </font>
    <font>
      <b/>
      <sz val="14"/>
      <color indexed="20"/>
      <name val="Arial CE"/>
      <family val="2"/>
    </font>
    <font>
      <sz val="10"/>
      <color indexed="57"/>
      <name val="Arial CE"/>
      <family val="2"/>
    </font>
    <font>
      <sz val="20"/>
      <name val="Times New Roman"/>
      <family val="1"/>
    </font>
    <font>
      <b/>
      <i/>
      <sz val="12"/>
      <color indexed="9"/>
      <name val="Arial CE"/>
      <family val="2"/>
    </font>
    <font>
      <b/>
      <sz val="16"/>
      <color indexed="9"/>
      <name val="Arial CE"/>
      <family val="2"/>
    </font>
    <font>
      <sz val="8"/>
      <color indexed="48"/>
      <name val="Arial CE"/>
      <family val="2"/>
    </font>
    <font>
      <sz val="8"/>
      <color indexed="62"/>
      <name val="Arial CE"/>
      <family val="2"/>
    </font>
    <font>
      <b/>
      <sz val="8"/>
      <color indexed="62"/>
      <name val="Arial CE"/>
      <family val="2"/>
    </font>
    <font>
      <b/>
      <sz val="10"/>
      <color indexed="62"/>
      <name val="Arial CE"/>
      <family val="2"/>
    </font>
    <font>
      <sz val="12"/>
      <color indexed="12"/>
      <name val="Arial CE"/>
      <family val="2"/>
    </font>
    <font>
      <b/>
      <sz val="9"/>
      <color indexed="57"/>
      <name val="Arial CE"/>
      <family val="2"/>
    </font>
    <font>
      <b/>
      <sz val="16"/>
      <color indexed="20"/>
      <name val="Arial CE"/>
      <family val="2"/>
    </font>
    <font>
      <sz val="16"/>
      <color indexed="18"/>
      <name val="Arial CE"/>
      <family val="2"/>
    </font>
    <font>
      <b/>
      <sz val="20"/>
      <color indexed="20"/>
      <name val="Arial CE"/>
      <family val="2"/>
    </font>
    <font>
      <b/>
      <sz val="22"/>
      <color indexed="20"/>
      <name val="Arial CE"/>
      <family val="2"/>
    </font>
    <font>
      <b/>
      <vertAlign val="superscript"/>
      <sz val="12"/>
      <color indexed="62"/>
      <name val="Arial CE"/>
      <family val="0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mediumGray">
        <fgColor indexed="9"/>
        <bgColor indexed="44"/>
      </patternFill>
    </fill>
    <fill>
      <patternFill patternType="darkGray">
        <fgColor indexed="9"/>
        <bgColor indexed="44"/>
      </patternFill>
    </fill>
    <fill>
      <patternFill patternType="mediumGray">
        <fgColor indexed="9"/>
        <bgColor indexed="46"/>
      </patternFill>
    </fill>
    <fill>
      <patternFill patternType="solid">
        <fgColor indexed="42"/>
        <bgColor indexed="64"/>
      </patternFill>
    </fill>
    <fill>
      <patternFill patternType="mediumGray">
        <fgColor indexed="9"/>
        <bgColor indexed="42"/>
      </patternFill>
    </fill>
  </fills>
  <borders count="14">
    <border>
      <left/>
      <right/>
      <top/>
      <bottom/>
      <diagonal/>
    </border>
    <border>
      <left style="thick"/>
      <right style="thick"/>
      <top style="thick"/>
      <bottom style="thick"/>
    </border>
    <border>
      <left style="double">
        <color indexed="62"/>
      </left>
      <right style="hair">
        <color indexed="62"/>
      </right>
      <top style="double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double">
        <color indexed="62"/>
      </top>
      <bottom style="hair">
        <color indexed="62"/>
      </bottom>
    </border>
    <border>
      <left style="hair">
        <color indexed="62"/>
      </left>
      <right style="double">
        <color indexed="62"/>
      </right>
      <top style="double">
        <color indexed="62"/>
      </top>
      <bottom style="hair">
        <color indexed="62"/>
      </bottom>
    </border>
    <border>
      <left>
        <color indexed="63"/>
      </left>
      <right style="hair">
        <color indexed="62"/>
      </right>
      <top style="double">
        <color indexed="62"/>
      </top>
      <bottom style="hair">
        <color indexed="62"/>
      </bottom>
    </border>
    <border>
      <left style="double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double">
        <color indexed="62"/>
      </right>
      <top style="hair">
        <color indexed="62"/>
      </top>
      <bottom style="hair">
        <color indexed="62"/>
      </bottom>
    </border>
    <border>
      <left>
        <color indexed="63"/>
      </left>
      <right style="hair">
        <color indexed="62"/>
      </right>
      <top style="hair">
        <color indexed="62"/>
      </top>
      <bottom style="hair">
        <color indexed="62"/>
      </bottom>
    </border>
    <border>
      <left style="double">
        <color indexed="62"/>
      </left>
      <right style="hair">
        <color indexed="62"/>
      </right>
      <top style="hair">
        <color indexed="62"/>
      </top>
      <bottom style="double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double">
        <color indexed="62"/>
      </bottom>
    </border>
    <border>
      <left style="hair">
        <color indexed="62"/>
      </left>
      <right style="double">
        <color indexed="62"/>
      </right>
      <top style="hair">
        <color indexed="62"/>
      </top>
      <bottom style="double">
        <color indexed="62"/>
      </bottom>
    </border>
    <border>
      <left>
        <color indexed="63"/>
      </left>
      <right style="hair">
        <color indexed="62"/>
      </right>
      <top style="hair">
        <color indexed="62"/>
      </top>
      <bottom style="double">
        <color indexed="6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>
      <alignment/>
      <protection/>
    </xf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/>
    </xf>
    <xf numFmtId="0" fontId="13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9" fillId="0" borderId="0" xfId="0" applyFont="1" applyAlignment="1">
      <alignment horizontal="right" vertical="top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 wrapText="1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3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Alignment="1">
      <alignment horizontal="center"/>
    </xf>
    <xf numFmtId="0" fontId="28" fillId="0" borderId="0" xfId="0" applyFont="1" applyAlignment="1">
      <alignment/>
    </xf>
    <xf numFmtId="0" fontId="17" fillId="0" borderId="0" xfId="0" applyFont="1" applyAlignment="1">
      <alignment horizontal="right"/>
    </xf>
    <xf numFmtId="0" fontId="29" fillId="0" borderId="0" xfId="0" applyFont="1" applyAlignment="1">
      <alignment/>
    </xf>
    <xf numFmtId="0" fontId="17" fillId="0" borderId="0" xfId="0" applyFont="1" applyAlignment="1">
      <alignment vertical="top"/>
    </xf>
    <xf numFmtId="0" fontId="3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3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 vertical="center"/>
      <protection/>
    </xf>
    <xf numFmtId="0" fontId="31" fillId="0" borderId="0" xfId="0" applyFont="1" applyAlignment="1" applyProtection="1">
      <alignment horizontal="center" vertical="center"/>
      <protection/>
    </xf>
    <xf numFmtId="0" fontId="32" fillId="0" borderId="0" xfId="0" applyFont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/>
      <protection/>
    </xf>
    <xf numFmtId="0" fontId="36" fillId="0" borderId="0" xfId="18" applyFont="1">
      <alignment/>
      <protection/>
    </xf>
    <xf numFmtId="0" fontId="33" fillId="0" borderId="0" xfId="18">
      <alignment/>
      <protection/>
    </xf>
    <xf numFmtId="0" fontId="8" fillId="0" borderId="0" xfId="18" applyFont="1" applyAlignment="1">
      <alignment vertical="top"/>
      <protection/>
    </xf>
    <xf numFmtId="0" fontId="9" fillId="0" borderId="0" xfId="18" applyFont="1" applyAlignment="1">
      <alignment vertical="center"/>
      <protection/>
    </xf>
    <xf numFmtId="0" fontId="33" fillId="0" borderId="0" xfId="18" applyAlignment="1">
      <alignment vertical="center"/>
      <protection/>
    </xf>
    <xf numFmtId="0" fontId="37" fillId="2" borderId="1" xfId="18" applyFont="1" applyFill="1" applyBorder="1" applyAlignment="1" applyProtection="1">
      <alignment horizontal="center"/>
      <protection/>
    </xf>
    <xf numFmtId="0" fontId="37" fillId="0" borderId="0" xfId="18" applyFont="1" applyFill="1" applyBorder="1" applyAlignment="1" applyProtection="1">
      <alignment horizontal="center"/>
      <protection/>
    </xf>
    <xf numFmtId="0" fontId="33" fillId="0" borderId="0" xfId="18" applyFill="1" applyBorder="1">
      <alignment/>
      <protection/>
    </xf>
    <xf numFmtId="0" fontId="9" fillId="0" borderId="0" xfId="18" applyFont="1">
      <alignment/>
      <protection/>
    </xf>
    <xf numFmtId="0" fontId="33" fillId="0" borderId="0" xfId="18" applyFill="1">
      <alignment/>
      <protection/>
    </xf>
    <xf numFmtId="0" fontId="11" fillId="2" borderId="0" xfId="18" applyFont="1" applyFill="1" applyBorder="1" applyAlignment="1" applyProtection="1">
      <alignment horizontal="center" vertical="center" wrapText="1"/>
      <protection locked="0"/>
    </xf>
    <xf numFmtId="0" fontId="9" fillId="0" borderId="0" xfId="18" applyFont="1" applyAlignment="1">
      <alignment horizontal="left"/>
      <protection/>
    </xf>
    <xf numFmtId="0" fontId="11" fillId="0" borderId="0" xfId="18" applyFont="1" applyAlignment="1">
      <alignment horizontal="right" vertical="top"/>
      <protection/>
    </xf>
    <xf numFmtId="0" fontId="39" fillId="0" borderId="0" xfId="18" applyFont="1">
      <alignment/>
      <protection/>
    </xf>
    <xf numFmtId="0" fontId="9" fillId="0" borderId="0" xfId="18" applyFont="1" applyAlignment="1">
      <alignment horizontal="left" wrapText="1"/>
      <protection/>
    </xf>
    <xf numFmtId="0" fontId="41" fillId="0" borderId="0" xfId="18" applyFont="1">
      <alignment/>
      <protection/>
    </xf>
    <xf numFmtId="0" fontId="10" fillId="0" borderId="0" xfId="18" applyFont="1">
      <alignment/>
      <protection/>
    </xf>
    <xf numFmtId="0" fontId="19" fillId="0" borderId="0" xfId="0" applyFont="1" applyAlignment="1">
      <alignment/>
    </xf>
    <xf numFmtId="0" fontId="8" fillId="2" borderId="0" xfId="0" applyFont="1" applyFill="1" applyAlignment="1" applyProtection="1">
      <alignment horizontal="center" vertical="center"/>
      <protection locked="0"/>
    </xf>
    <xf numFmtId="0" fontId="41" fillId="0" borderId="0" xfId="0" applyFont="1" applyAlignment="1">
      <alignment horizontal="left" vertical="center"/>
    </xf>
    <xf numFmtId="0" fontId="5" fillId="0" borderId="0" xfId="0" applyFont="1" applyFill="1" applyAlignment="1">
      <alignment/>
    </xf>
    <xf numFmtId="0" fontId="41" fillId="0" borderId="0" xfId="0" applyFont="1" applyAlignment="1" applyProtection="1">
      <alignment horizontal="left" vertical="center"/>
      <protection/>
    </xf>
    <xf numFmtId="0" fontId="48" fillId="0" borderId="0" xfId="0" applyFont="1" applyAlignment="1">
      <alignment horizontal="center"/>
    </xf>
    <xf numFmtId="0" fontId="41" fillId="0" borderId="0" xfId="0" applyFont="1" applyAlignment="1">
      <alignment horizontal="left" vertical="center" wrapText="1"/>
    </xf>
    <xf numFmtId="0" fontId="19" fillId="2" borderId="0" xfId="0" applyFont="1" applyFill="1" applyAlignment="1" applyProtection="1">
      <alignment horizontal="center"/>
      <protection locked="0"/>
    </xf>
    <xf numFmtId="0" fontId="49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11" fillId="0" borderId="0" xfId="0" applyFont="1" applyFill="1" applyAlignment="1">
      <alignment horizontal="center"/>
    </xf>
    <xf numFmtId="0" fontId="52" fillId="3" borderId="2" xfId="0" applyFont="1" applyFill="1" applyBorder="1" applyAlignment="1">
      <alignment horizontal="center" vertical="center"/>
    </xf>
    <xf numFmtId="0" fontId="52" fillId="3" borderId="3" xfId="0" applyFont="1" applyFill="1" applyBorder="1" applyAlignment="1">
      <alignment horizontal="center" vertical="center"/>
    </xf>
    <xf numFmtId="0" fontId="52" fillId="3" borderId="4" xfId="0" applyFont="1" applyFill="1" applyBorder="1" applyAlignment="1">
      <alignment horizontal="center" vertical="center"/>
    </xf>
    <xf numFmtId="0" fontId="52" fillId="3" borderId="5" xfId="0" applyFont="1" applyFill="1" applyBorder="1" applyAlignment="1">
      <alignment horizontal="center" vertical="center"/>
    </xf>
    <xf numFmtId="0" fontId="52" fillId="3" borderId="6" xfId="0" applyFont="1" applyFill="1" applyBorder="1" applyAlignment="1">
      <alignment horizontal="center" vertical="center"/>
    </xf>
    <xf numFmtId="0" fontId="52" fillId="3" borderId="7" xfId="0" applyFont="1" applyFill="1" applyBorder="1" applyAlignment="1">
      <alignment horizontal="center" vertical="center"/>
    </xf>
    <xf numFmtId="0" fontId="52" fillId="3" borderId="8" xfId="0" applyFont="1" applyFill="1" applyBorder="1" applyAlignment="1">
      <alignment horizontal="center" vertical="center"/>
    </xf>
    <xf numFmtId="0" fontId="52" fillId="3" borderId="9" xfId="0" applyFont="1" applyFill="1" applyBorder="1" applyAlignment="1">
      <alignment horizontal="center" vertical="center"/>
    </xf>
    <xf numFmtId="0" fontId="52" fillId="3" borderId="10" xfId="0" applyFont="1" applyFill="1" applyBorder="1" applyAlignment="1">
      <alignment horizontal="center" vertical="center"/>
    </xf>
    <xf numFmtId="0" fontId="52" fillId="3" borderId="11" xfId="0" applyFont="1" applyFill="1" applyBorder="1" applyAlignment="1">
      <alignment horizontal="center" vertical="center"/>
    </xf>
    <xf numFmtId="0" fontId="52" fillId="3" borderId="12" xfId="0" applyFont="1" applyFill="1" applyBorder="1" applyAlignment="1">
      <alignment horizontal="center" vertical="center"/>
    </xf>
    <xf numFmtId="0" fontId="52" fillId="3" borderId="13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8" fillId="0" borderId="0" xfId="18" applyFont="1">
      <alignment/>
      <protection/>
    </xf>
    <xf numFmtId="0" fontId="19" fillId="2" borderId="0" xfId="0" applyNumberFormat="1" applyFont="1" applyFill="1" applyAlignment="1" applyProtection="1">
      <alignment horizontal="center"/>
      <protection locked="0"/>
    </xf>
    <xf numFmtId="0" fontId="47" fillId="0" borderId="0" xfId="0" applyFont="1" applyAlignment="1" applyProtection="1">
      <alignment horizontal="left"/>
      <protection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9" fillId="0" borderId="0" xfId="18" applyFont="1" applyAlignment="1">
      <alignment horizontal="right"/>
      <protection/>
    </xf>
    <xf numFmtId="0" fontId="9" fillId="0" borderId="0" xfId="18" applyFont="1" applyAlignment="1">
      <alignment horizontal="right" vertical="top"/>
      <protection/>
    </xf>
    <xf numFmtId="0" fontId="3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50" fillId="0" borderId="0" xfId="0" applyFont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57" fillId="4" borderId="0" xfId="0" applyFont="1" applyFill="1" applyAlignment="1">
      <alignment horizontal="center" vertical="center"/>
    </xf>
    <xf numFmtId="0" fontId="59" fillId="4" borderId="0" xfId="0" applyFont="1" applyFill="1" applyAlignment="1">
      <alignment horizontal="center" vertical="center"/>
    </xf>
    <xf numFmtId="0" fontId="59" fillId="4" borderId="0" xfId="0" applyFont="1" applyFill="1" applyAlignment="1">
      <alignment horizontal="right" vertical="center"/>
    </xf>
    <xf numFmtId="0" fontId="60" fillId="4" borderId="0" xfId="0" applyFont="1" applyFill="1" applyAlignment="1">
      <alignment horizontal="center" vertical="center"/>
    </xf>
    <xf numFmtId="0" fontId="59" fillId="4" borderId="0" xfId="0" applyFont="1" applyFill="1" applyAlignment="1">
      <alignment horizontal="left" vertical="center"/>
    </xf>
    <xf numFmtId="0" fontId="56" fillId="0" borderId="0" xfId="0" applyFont="1" applyAlignment="1">
      <alignment horizontal="left"/>
    </xf>
    <xf numFmtId="0" fontId="43" fillId="5" borderId="0" xfId="18" applyFont="1" applyFill="1" applyAlignment="1">
      <alignment horizontal="center" vertical="center"/>
      <protection/>
    </xf>
    <xf numFmtId="0" fontId="9" fillId="0" borderId="0" xfId="18" applyFont="1" applyAlignment="1">
      <alignment vertical="center" wrapText="1"/>
      <protection/>
    </xf>
    <xf numFmtId="0" fontId="33" fillId="0" borderId="0" xfId="18" applyAlignment="1">
      <alignment vertical="center" wrapText="1"/>
      <protection/>
    </xf>
    <xf numFmtId="0" fontId="1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57" fillId="4" borderId="0" xfId="0" applyFont="1" applyFill="1" applyAlignment="1">
      <alignment horizontal="center" vertical="center"/>
    </xf>
    <xf numFmtId="0" fontId="57" fillId="6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41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0" fontId="54" fillId="5" borderId="0" xfId="0" applyFont="1" applyFill="1" applyAlignment="1">
      <alignment horizontal="center" vertical="center"/>
    </xf>
    <xf numFmtId="0" fontId="9" fillId="0" borderId="0" xfId="0" applyFont="1" applyAlignment="1" applyProtection="1">
      <alignment horizontal="left" vertical="top" wrapText="1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50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17" fillId="0" borderId="0" xfId="0" applyFont="1" applyAlignment="1">
      <alignment/>
    </xf>
    <xf numFmtId="0" fontId="52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left" wrapText="1"/>
    </xf>
    <xf numFmtId="0" fontId="9" fillId="0" borderId="0" xfId="18" applyFont="1" applyAlignment="1">
      <alignment horizontal="center"/>
      <protection/>
    </xf>
    <xf numFmtId="0" fontId="9" fillId="0" borderId="0" xfId="18" applyFont="1" applyAlignment="1">
      <alignment horizontal="left" vertical="top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Dodawanie liczb całkowitych2" xfId="18"/>
    <cellStyle name="Followed Hyperlink" xfId="19"/>
    <cellStyle name="Percent" xfId="20"/>
    <cellStyle name="Currency" xfId="21"/>
    <cellStyle name="Currency [0]" xfId="22"/>
  </cellStyles>
  <dxfs count="22">
    <dxf>
      <font>
        <color rgb="FF00CCFF"/>
      </font>
      <fill>
        <patternFill patternType="darkGray">
          <fgColor rgb="FFFFFFFF"/>
          <bgColor rgb="FFCCFFFF"/>
        </patternFill>
      </fill>
      <border/>
    </dxf>
    <dxf>
      <font>
        <color rgb="FF339966"/>
      </font>
      <fill>
        <patternFill patternType="darkGray">
          <fgColor rgb="FFFFFFFF"/>
          <bgColor rgb="FFCCFFCC"/>
        </patternFill>
      </fill>
      <border/>
    </dxf>
    <dxf>
      <font>
        <color rgb="FFFFCC00"/>
      </font>
      <fill>
        <patternFill patternType="darkGray">
          <fgColor rgb="FFFFFFFF"/>
          <bgColor rgb="FFFFFF99"/>
        </patternFill>
      </fill>
      <border/>
    </dxf>
    <dxf>
      <font>
        <color rgb="FF339966"/>
      </font>
      <border/>
    </dxf>
    <dxf>
      <font>
        <color rgb="FF339966"/>
      </font>
      <fill>
        <patternFill patternType="none">
          <bgColor indexed="65"/>
        </patternFill>
      </fill>
      <border/>
    </dxf>
    <dxf>
      <font>
        <color rgb="FFFF0000"/>
      </font>
      <border/>
    </dxf>
    <dxf>
      <font>
        <b/>
        <i val="0"/>
        <color rgb="FF333399"/>
      </font>
      <border/>
    </dxf>
    <dxf>
      <font>
        <color rgb="FFFFFFFF"/>
      </font>
      <border/>
    </dxf>
    <dxf>
      <font>
        <b val="0"/>
        <i/>
        <color rgb="FF333399"/>
      </font>
      <border/>
    </dxf>
    <dxf>
      <font>
        <b val="0"/>
        <i/>
        <color rgb="FF969696"/>
      </font>
      <fill>
        <patternFill patternType="none">
          <bgColor indexed="65"/>
        </patternFill>
      </fill>
      <border/>
    </dxf>
    <dxf>
      <font>
        <b val="0"/>
        <i val="0"/>
        <color rgb="FFC0C0C0"/>
      </font>
      <border/>
    </dxf>
    <dxf>
      <font>
        <b val="0"/>
        <i/>
        <color rgb="FFC0C0C0"/>
      </font>
      <fill>
        <patternFill patternType="none">
          <bgColor indexed="65"/>
        </patternFill>
      </fill>
      <border/>
    </dxf>
    <dxf>
      <font>
        <color rgb="FFFF0000"/>
      </font>
      <fill>
        <patternFill patternType="mediumGray">
          <fgColor rgb="FFFFFFFF"/>
          <bgColor rgb="FF99CCFF"/>
        </patternFill>
      </fill>
      <border/>
    </dxf>
    <dxf>
      <fill>
        <patternFill patternType="solid">
          <bgColor rgb="FFFF0000"/>
        </patternFill>
      </fill>
      <border/>
    </dxf>
    <dxf>
      <font>
        <color rgb="FFC0C0C0"/>
      </font>
      <fill>
        <patternFill patternType="none">
          <bgColor indexed="65"/>
        </patternFill>
      </fill>
      <border/>
    </dxf>
    <dxf>
      <font>
        <color rgb="FF333399"/>
      </font>
      <fill>
        <patternFill patternType="mediumGray">
          <fgColor rgb="FFFFFFFF"/>
          <bgColor rgb="FF99CCFF"/>
        </patternFill>
      </fill>
      <border/>
    </dxf>
    <dxf>
      <font>
        <b/>
        <i val="0"/>
        <color rgb="FF0000FF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 patternType="mediumGray">
          <fgColor rgb="FFFFFFFF"/>
          <bgColor rgb="FF00CCFF"/>
        </patternFill>
      </fill>
      <border/>
    </dxf>
    <dxf>
      <font>
        <b/>
        <i val="0"/>
        <color rgb="FFFF0000"/>
      </font>
      <fill>
        <patternFill patternType="mediumGray">
          <fgColor rgb="FFFFFFFF"/>
          <bgColor rgb="FF99CCFF"/>
        </patternFill>
      </fill>
      <border/>
    </dxf>
    <dxf>
      <font>
        <b/>
        <i val="0"/>
        <color rgb="FFCC99FF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>
          <bgColor rgb="FFCCCCFF"/>
        </patternFill>
      </fill>
      <border/>
    </dxf>
    <dxf>
      <font>
        <b/>
        <i val="0"/>
        <color rgb="FFFF0000"/>
      </font>
      <fill>
        <patternFill patternType="mediumGray">
          <fgColor rgb="FFFFFFFF"/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8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26.emf" /><Relationship Id="rId3" Type="http://schemas.openxmlformats.org/officeDocument/2006/relationships/image" Target="../media/image31.emf" /><Relationship Id="rId4" Type="http://schemas.openxmlformats.org/officeDocument/2006/relationships/image" Target="../media/image32.emf" /><Relationship Id="rId5" Type="http://schemas.openxmlformats.org/officeDocument/2006/relationships/image" Target="../media/image5.emf" /><Relationship Id="rId6" Type="http://schemas.openxmlformats.org/officeDocument/2006/relationships/image" Target="../media/image8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33.emf" /><Relationship Id="rId3" Type="http://schemas.openxmlformats.org/officeDocument/2006/relationships/image" Target="../media/image14.emf" /><Relationship Id="rId4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Relationship Id="rId2" Type="http://schemas.openxmlformats.org/officeDocument/2006/relationships/image" Target="../media/image36.emf" /><Relationship Id="rId3" Type="http://schemas.openxmlformats.org/officeDocument/2006/relationships/image" Target="../media/image38.png" /><Relationship Id="rId4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Relationship Id="rId2" Type="http://schemas.openxmlformats.org/officeDocument/2006/relationships/image" Target="../media/image39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11.emf" /><Relationship Id="rId7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40.emf" /><Relationship Id="rId3" Type="http://schemas.openxmlformats.org/officeDocument/2006/relationships/image" Target="../media/image41.emf" /><Relationship Id="rId4" Type="http://schemas.openxmlformats.org/officeDocument/2006/relationships/image" Target="../media/image1.emf" /><Relationship Id="rId5" Type="http://schemas.openxmlformats.org/officeDocument/2006/relationships/image" Target="../media/image13.emf" /><Relationship Id="rId6" Type="http://schemas.openxmlformats.org/officeDocument/2006/relationships/image" Target="../media/image42.emf" /><Relationship Id="rId7" Type="http://schemas.openxmlformats.org/officeDocument/2006/relationships/image" Target="../media/image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21.emf" /><Relationship Id="rId3" Type="http://schemas.openxmlformats.org/officeDocument/2006/relationships/image" Target="../media/image43.emf" /><Relationship Id="rId4" Type="http://schemas.openxmlformats.org/officeDocument/2006/relationships/image" Target="../media/image2.emf" /><Relationship Id="rId5" Type="http://schemas.openxmlformats.org/officeDocument/2006/relationships/image" Target="../media/image23.emf" /><Relationship Id="rId6" Type="http://schemas.openxmlformats.org/officeDocument/2006/relationships/image" Target="../media/image44.emf" /><Relationship Id="rId7" Type="http://schemas.openxmlformats.org/officeDocument/2006/relationships/image" Target="../media/image19.emf" /><Relationship Id="rId8" Type="http://schemas.openxmlformats.org/officeDocument/2006/relationships/image" Target="../media/image15.emf" /><Relationship Id="rId9" Type="http://schemas.openxmlformats.org/officeDocument/2006/relationships/image" Target="../media/image17.emf" /><Relationship Id="rId10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5.emf" /><Relationship Id="rId3" Type="http://schemas.openxmlformats.org/officeDocument/2006/relationships/image" Target="../media/image46.emf" /><Relationship Id="rId4" Type="http://schemas.openxmlformats.org/officeDocument/2006/relationships/image" Target="../media/image8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8.emf" /><Relationship Id="rId3" Type="http://schemas.openxmlformats.org/officeDocument/2006/relationships/image" Target="../media/image34.emf" /><Relationship Id="rId4" Type="http://schemas.openxmlformats.org/officeDocument/2006/relationships/image" Target="../media/image8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28.emf" /><Relationship Id="rId3" Type="http://schemas.openxmlformats.org/officeDocument/2006/relationships/image" Target="../media/image29.emf" /><Relationship Id="rId4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Relationship Id="rId2" Type="http://schemas.openxmlformats.org/officeDocument/2006/relationships/image" Target="../media/image16.emf" /><Relationship Id="rId3" Type="http://schemas.openxmlformats.org/officeDocument/2006/relationships/image" Target="../media/image10.emf" /><Relationship Id="rId4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200025</xdr:colOff>
      <xdr:row>0</xdr:row>
      <xdr:rowOff>19050</xdr:rowOff>
    </xdr:from>
    <xdr:to>
      <xdr:col>9</xdr:col>
      <xdr:colOff>809625</xdr:colOff>
      <xdr:row>2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9050"/>
          <a:ext cx="1447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742950</xdr:colOff>
      <xdr:row>3</xdr:row>
      <xdr:rowOff>85725</xdr:rowOff>
    </xdr:from>
    <xdr:to>
      <xdr:col>7</xdr:col>
      <xdr:colOff>628650</xdr:colOff>
      <xdr:row>12</xdr:row>
      <xdr:rowOff>142875</xdr:rowOff>
    </xdr:to>
    <xdr:sp>
      <xdr:nvSpPr>
        <xdr:cNvPr id="2" name="AutoShape 7"/>
        <xdr:cNvSpPr>
          <a:spLocks/>
        </xdr:cNvSpPr>
      </xdr:nvSpPr>
      <xdr:spPr>
        <a:xfrm>
          <a:off x="1581150" y="485775"/>
          <a:ext cx="4914900" cy="838200"/>
        </a:xfrm>
        <a:prstGeom prst="cloudCallout">
          <a:avLst>
            <a:gd name="adj1" fmla="val -33583"/>
            <a:gd name="adj2" fmla="val 136726"/>
          </a:avLst>
        </a:prstGeom>
        <a:gradFill rotWithShape="1">
          <a:gsLst>
            <a:gs pos="0">
              <a:srgbClr val="99CCFF"/>
            </a:gs>
            <a:gs pos="100000">
              <a:srgbClr val="465E75"/>
            </a:gs>
          </a:gsLst>
          <a:path path="rect">
            <a:fillToRect r="100000" b="100000"/>
          </a:path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Rachunki pamięciowe.</a:t>
          </a:r>
        </a:p>
      </xdr:txBody>
    </xdr:sp>
    <xdr:clientData/>
  </xdr:twoCellAnchor>
  <xdr:twoCellAnchor>
    <xdr:from>
      <xdr:col>1</xdr:col>
      <xdr:colOff>800100</xdr:colOff>
      <xdr:row>17</xdr:row>
      <xdr:rowOff>285750</xdr:rowOff>
    </xdr:from>
    <xdr:to>
      <xdr:col>3</xdr:col>
      <xdr:colOff>266700</xdr:colOff>
      <xdr:row>23</xdr:row>
      <xdr:rowOff>28575</xdr:rowOff>
    </xdr:to>
    <xdr:pic>
      <xdr:nvPicPr>
        <xdr:cNvPr id="3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8300" y="2171700"/>
          <a:ext cx="114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647700</xdr:colOff>
      <xdr:row>0</xdr:row>
      <xdr:rowOff>28575</xdr:rowOff>
    </xdr:from>
    <xdr:to>
      <xdr:col>15</xdr:col>
      <xdr:colOff>85725</xdr:colOff>
      <xdr:row>2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28575"/>
          <a:ext cx="1457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0</xdr:row>
      <xdr:rowOff>28575</xdr:rowOff>
    </xdr:from>
    <xdr:to>
      <xdr:col>13</xdr:col>
      <xdr:colOff>647700</xdr:colOff>
      <xdr:row>2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28575"/>
          <a:ext cx="1457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17</xdr:row>
      <xdr:rowOff>38100</xdr:rowOff>
    </xdr:from>
    <xdr:to>
      <xdr:col>15</xdr:col>
      <xdr:colOff>85725</xdr:colOff>
      <xdr:row>18</xdr:row>
      <xdr:rowOff>200025</xdr:rowOff>
    </xdr:to>
    <xdr:pic>
      <xdr:nvPicPr>
        <xdr:cNvPr id="3" name="Zad4CommandBut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29375" y="4629150"/>
          <a:ext cx="2000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17</xdr:row>
      <xdr:rowOff>57150</xdr:rowOff>
    </xdr:from>
    <xdr:to>
      <xdr:col>7</xdr:col>
      <xdr:colOff>219075</xdr:colOff>
      <xdr:row>18</xdr:row>
      <xdr:rowOff>180975</xdr:rowOff>
    </xdr:to>
    <xdr:pic>
      <xdr:nvPicPr>
        <xdr:cNvPr id="4" name="LTOptionButto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66900" y="4648200"/>
          <a:ext cx="1752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17</xdr:row>
      <xdr:rowOff>57150</xdr:rowOff>
    </xdr:from>
    <xdr:to>
      <xdr:col>5</xdr:col>
      <xdr:colOff>161925</xdr:colOff>
      <xdr:row>18</xdr:row>
      <xdr:rowOff>180975</xdr:rowOff>
    </xdr:to>
    <xdr:pic>
      <xdr:nvPicPr>
        <xdr:cNvPr id="5" name="LDOptionButto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" y="4648200"/>
          <a:ext cx="1752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1</xdr:row>
      <xdr:rowOff>38100</xdr:rowOff>
    </xdr:from>
    <xdr:to>
      <xdr:col>10</xdr:col>
      <xdr:colOff>219075</xdr:colOff>
      <xdr:row>5</xdr:row>
      <xdr:rowOff>152400</xdr:rowOff>
    </xdr:to>
    <xdr:sp textlink="A2">
      <xdr:nvSpPr>
        <xdr:cNvPr id="6" name="Ramka"/>
        <xdr:cNvSpPr>
          <a:spLocks/>
        </xdr:cNvSpPr>
      </xdr:nvSpPr>
      <xdr:spPr>
        <a:xfrm>
          <a:off x="2247900" y="238125"/>
          <a:ext cx="2914650" cy="781050"/>
        </a:xfrm>
        <a:prstGeom prst="cloudCallout">
          <a:avLst>
            <a:gd name="adj1" fmla="val -62365"/>
            <a:gd name="adj2" fmla="val -32925"/>
          </a:avLst>
        </a:prstGeom>
        <a:gradFill rotWithShape="1">
          <a:gsLst>
            <a:gs pos="0">
              <a:srgbClr val="99CCFF"/>
            </a:gs>
            <a:gs pos="100000">
              <a:srgbClr val="465E75"/>
            </a:gs>
          </a:gsLst>
          <a:path path="rect">
            <a:fillToRect r="100000" b="100000"/>
          </a:path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Oblicz w pamięci                 i uzupełnij:</a:t>
          </a:r>
        </a:p>
      </xdr:txBody>
    </xdr:sp>
    <xdr:clientData/>
  </xdr:twoCellAnchor>
  <xdr:twoCellAnchor>
    <xdr:from>
      <xdr:col>2</xdr:col>
      <xdr:colOff>76200</xdr:colOff>
      <xdr:row>0</xdr:row>
      <xdr:rowOff>38100</xdr:rowOff>
    </xdr:from>
    <xdr:to>
      <xdr:col>5</xdr:col>
      <xdr:colOff>285750</xdr:colOff>
      <xdr:row>6</xdr:row>
      <xdr:rowOff>152400</xdr:rowOff>
    </xdr:to>
    <xdr:pic>
      <xdr:nvPicPr>
        <xdr:cNvPr id="7" name="Picture 6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9150" y="38100"/>
          <a:ext cx="114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200025</xdr:colOff>
      <xdr:row>16</xdr:row>
      <xdr:rowOff>371475</xdr:rowOff>
    </xdr:from>
    <xdr:to>
      <xdr:col>15</xdr:col>
      <xdr:colOff>657225</xdr:colOff>
      <xdr:row>18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4673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0</xdr:row>
      <xdr:rowOff>104775</xdr:rowOff>
    </xdr:from>
    <xdr:to>
      <xdr:col>13</xdr:col>
      <xdr:colOff>209550</xdr:colOff>
      <xdr:row>0</xdr:row>
      <xdr:rowOff>752475</xdr:rowOff>
    </xdr:to>
    <xdr:sp>
      <xdr:nvSpPr>
        <xdr:cNvPr id="2" name="AutoShape 3"/>
        <xdr:cNvSpPr>
          <a:spLocks/>
        </xdr:cNvSpPr>
      </xdr:nvSpPr>
      <xdr:spPr>
        <a:xfrm>
          <a:off x="3238500" y="104775"/>
          <a:ext cx="3086100" cy="647700"/>
        </a:xfrm>
        <a:prstGeom prst="cloudCallout">
          <a:avLst>
            <a:gd name="adj1" fmla="val 85615"/>
            <a:gd name="adj2" fmla="val 123527"/>
          </a:avLst>
        </a:prstGeom>
        <a:gradFill rotWithShape="1">
          <a:gsLst>
            <a:gs pos="0">
              <a:srgbClr val="99CCFF"/>
            </a:gs>
            <a:gs pos="100000">
              <a:srgbClr val="465E75"/>
            </a:gs>
          </a:gsLst>
          <a:path path="rect">
            <a:fillToRect r="100000" b="100000"/>
          </a:path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Po przeczytaniu, kliknij w przycisk POWRÓT.</a:t>
          </a:r>
        </a:p>
      </xdr:txBody>
    </xdr:sp>
    <xdr:clientData/>
  </xdr:twoCellAnchor>
  <xdr:twoCellAnchor editAs="oneCell">
    <xdr:from>
      <xdr:col>13</xdr:col>
      <xdr:colOff>647700</xdr:colOff>
      <xdr:row>0</xdr:row>
      <xdr:rowOff>19050</xdr:rowOff>
    </xdr:from>
    <xdr:to>
      <xdr:col>16</xdr:col>
      <xdr:colOff>76200</xdr:colOff>
      <xdr:row>0</xdr:row>
      <xdr:rowOff>371475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0" y="19050"/>
          <a:ext cx="1457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21</xdr:row>
      <xdr:rowOff>104775</xdr:rowOff>
    </xdr:from>
    <xdr:to>
      <xdr:col>8</xdr:col>
      <xdr:colOff>638175</xdr:colOff>
      <xdr:row>23</xdr:row>
      <xdr:rowOff>133350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47850" y="6591300"/>
          <a:ext cx="2000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466725</xdr:colOff>
      <xdr:row>3</xdr:row>
      <xdr:rowOff>123825</xdr:rowOff>
    </xdr:from>
    <xdr:to>
      <xdr:col>15</xdr:col>
      <xdr:colOff>600075</xdr:colOff>
      <xdr:row>6</xdr:row>
      <xdr:rowOff>304800</xdr:rowOff>
    </xdr:to>
    <xdr:pic>
      <xdr:nvPicPr>
        <xdr:cNvPr id="5" name="Picture 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58050" y="1276350"/>
          <a:ext cx="809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876300</xdr:colOff>
      <xdr:row>11</xdr:row>
      <xdr:rowOff>19050</xdr:rowOff>
    </xdr:from>
    <xdr:to>
      <xdr:col>4</xdr:col>
      <xdr:colOff>876300</xdr:colOff>
      <xdr:row>11</xdr:row>
      <xdr:rowOff>285750</xdr:rowOff>
    </xdr:to>
    <xdr:sp>
      <xdr:nvSpPr>
        <xdr:cNvPr id="1" name="Line 11"/>
        <xdr:cNvSpPr>
          <a:spLocks/>
        </xdr:cNvSpPr>
      </xdr:nvSpPr>
      <xdr:spPr>
        <a:xfrm>
          <a:off x="1609725" y="3267075"/>
          <a:ext cx="0" cy="266700"/>
        </a:xfrm>
        <a:prstGeom prst="line">
          <a:avLst/>
        </a:prstGeom>
        <a:noFill/>
        <a:ln w="9525" cmpd="sng">
          <a:solidFill>
            <a:srgbClr val="333399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180975</xdr:colOff>
      <xdr:row>11</xdr:row>
      <xdr:rowOff>28575</xdr:rowOff>
    </xdr:from>
    <xdr:to>
      <xdr:col>6</xdr:col>
      <xdr:colOff>180975</xdr:colOff>
      <xdr:row>11</xdr:row>
      <xdr:rowOff>304800</xdr:rowOff>
    </xdr:to>
    <xdr:sp>
      <xdr:nvSpPr>
        <xdr:cNvPr id="2" name="Line 12"/>
        <xdr:cNvSpPr>
          <a:spLocks/>
        </xdr:cNvSpPr>
      </xdr:nvSpPr>
      <xdr:spPr>
        <a:xfrm>
          <a:off x="2400300" y="3276600"/>
          <a:ext cx="0" cy="276225"/>
        </a:xfrm>
        <a:prstGeom prst="line">
          <a:avLst/>
        </a:prstGeom>
        <a:noFill/>
        <a:ln w="9525" cmpd="sng">
          <a:solidFill>
            <a:srgbClr val="333399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11</xdr:col>
      <xdr:colOff>447675</xdr:colOff>
      <xdr:row>1</xdr:row>
      <xdr:rowOff>19050</xdr:rowOff>
    </xdr:from>
    <xdr:to>
      <xdr:col>13</xdr:col>
      <xdr:colOff>219075</xdr:colOff>
      <xdr:row>4</xdr:row>
      <xdr:rowOff>333375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19050"/>
          <a:ext cx="1447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666750</xdr:colOff>
      <xdr:row>1</xdr:row>
      <xdr:rowOff>19050</xdr:rowOff>
    </xdr:from>
    <xdr:to>
      <xdr:col>11</xdr:col>
      <xdr:colOff>438150</xdr:colOff>
      <xdr:row>4</xdr:row>
      <xdr:rowOff>333375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19050"/>
          <a:ext cx="1447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533400</xdr:colOff>
      <xdr:row>12</xdr:row>
      <xdr:rowOff>352425</xdr:rowOff>
    </xdr:from>
    <xdr:to>
      <xdr:col>11</xdr:col>
      <xdr:colOff>838200</xdr:colOff>
      <xdr:row>14</xdr:row>
      <xdr:rowOff>9525</xdr:rowOff>
    </xdr:to>
    <xdr:pic>
      <xdr:nvPicPr>
        <xdr:cNvPr id="5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29450" y="3990975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581025</xdr:colOff>
      <xdr:row>8</xdr:row>
      <xdr:rowOff>295275</xdr:rowOff>
    </xdr:from>
    <xdr:to>
      <xdr:col>12</xdr:col>
      <xdr:colOff>28575</xdr:colOff>
      <xdr:row>9</xdr:row>
      <xdr:rowOff>142875</xdr:rowOff>
    </xdr:to>
    <xdr:pic>
      <xdr:nvPicPr>
        <xdr:cNvPr id="6" name="Picture 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7075" y="177165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590550</xdr:colOff>
      <xdr:row>9</xdr:row>
      <xdr:rowOff>600075</xdr:rowOff>
    </xdr:from>
    <xdr:to>
      <xdr:col>12</xdr:col>
      <xdr:colOff>57150</xdr:colOff>
      <xdr:row>10</xdr:row>
      <xdr:rowOff>114300</xdr:rowOff>
    </xdr:to>
    <xdr:pic>
      <xdr:nvPicPr>
        <xdr:cNvPr id="7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2505075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590550</xdr:colOff>
      <xdr:row>11</xdr:row>
      <xdr:rowOff>19050</xdr:rowOff>
    </xdr:from>
    <xdr:to>
      <xdr:col>12</xdr:col>
      <xdr:colOff>57150</xdr:colOff>
      <xdr:row>11</xdr:row>
      <xdr:rowOff>295275</xdr:rowOff>
    </xdr:to>
    <xdr:pic>
      <xdr:nvPicPr>
        <xdr:cNvPr id="8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3267075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495300</xdr:colOff>
      <xdr:row>9</xdr:row>
      <xdr:rowOff>314325</xdr:rowOff>
    </xdr:from>
    <xdr:to>
      <xdr:col>6</xdr:col>
      <xdr:colOff>657225</xdr:colOff>
      <xdr:row>9</xdr:row>
      <xdr:rowOff>647700</xdr:rowOff>
    </xdr:to>
    <xdr:sp>
      <xdr:nvSpPr>
        <xdr:cNvPr id="9" name="AutoShape 33"/>
        <xdr:cNvSpPr>
          <a:spLocks/>
        </xdr:cNvSpPr>
      </xdr:nvSpPr>
      <xdr:spPr>
        <a:xfrm rot="5400000">
          <a:off x="1228725" y="2219325"/>
          <a:ext cx="1647825" cy="333375"/>
        </a:xfrm>
        <a:prstGeom prst="leftBrace">
          <a:avLst>
            <a:gd name="adj" fmla="val 171"/>
          </a:avLst>
        </a:prstGeom>
        <a:noFill/>
        <a:ln w="2857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209550</xdr:colOff>
      <xdr:row>4</xdr:row>
      <xdr:rowOff>85725</xdr:rowOff>
    </xdr:from>
    <xdr:to>
      <xdr:col>9</xdr:col>
      <xdr:colOff>9525</xdr:colOff>
      <xdr:row>7</xdr:row>
      <xdr:rowOff>171450</xdr:rowOff>
    </xdr:to>
    <xdr:sp>
      <xdr:nvSpPr>
        <xdr:cNvPr id="10" name="AutoShape 35"/>
        <xdr:cNvSpPr>
          <a:spLocks/>
        </xdr:cNvSpPr>
      </xdr:nvSpPr>
      <xdr:spPr>
        <a:xfrm>
          <a:off x="2105025" y="123825"/>
          <a:ext cx="2724150" cy="952500"/>
        </a:xfrm>
        <a:prstGeom prst="cloudCallout">
          <a:avLst>
            <a:gd name="adj1" fmla="val -74805"/>
            <a:gd name="adj2" fmla="val 19999"/>
          </a:avLst>
        </a:prstGeom>
        <a:gradFill rotWithShape="1">
          <a:gsLst>
            <a:gs pos="0">
              <a:srgbClr val="99CCFF"/>
            </a:gs>
            <a:gs pos="100000">
              <a:srgbClr val="465E75"/>
            </a:gs>
          </a:gsLst>
          <a:path path="rect">
            <a:fillToRect r="100000" b="100000"/>
          </a:path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Powtórka.</a:t>
          </a:r>
        </a:p>
      </xdr:txBody>
    </xdr:sp>
    <xdr:clientData/>
  </xdr:twoCellAnchor>
  <xdr:twoCellAnchor>
    <xdr:from>
      <xdr:col>8</xdr:col>
      <xdr:colOff>123825</xdr:colOff>
      <xdr:row>9</xdr:row>
      <xdr:rowOff>342900</xdr:rowOff>
    </xdr:from>
    <xdr:to>
      <xdr:col>8</xdr:col>
      <xdr:colOff>1095375</xdr:colOff>
      <xdr:row>9</xdr:row>
      <xdr:rowOff>676275</xdr:rowOff>
    </xdr:to>
    <xdr:sp>
      <xdr:nvSpPr>
        <xdr:cNvPr id="11" name="AutoShape 36"/>
        <xdr:cNvSpPr>
          <a:spLocks/>
        </xdr:cNvSpPr>
      </xdr:nvSpPr>
      <xdr:spPr>
        <a:xfrm rot="5400000">
          <a:off x="3781425" y="2247900"/>
          <a:ext cx="971550" cy="333375"/>
        </a:xfrm>
        <a:prstGeom prst="leftBrace">
          <a:avLst>
            <a:gd name="adj" fmla="val 171"/>
          </a:avLst>
        </a:prstGeom>
        <a:noFill/>
        <a:ln w="2857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4</xdr:row>
      <xdr:rowOff>323850</xdr:rowOff>
    </xdr:from>
    <xdr:to>
      <xdr:col>4</xdr:col>
      <xdr:colOff>685800</xdr:colOff>
      <xdr:row>8</xdr:row>
      <xdr:rowOff>57150</xdr:rowOff>
    </xdr:to>
    <xdr:pic>
      <xdr:nvPicPr>
        <xdr:cNvPr id="12" name="Picture 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3619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57150</xdr:colOff>
      <xdr:row>12</xdr:row>
      <xdr:rowOff>200025</xdr:rowOff>
    </xdr:from>
    <xdr:to>
      <xdr:col>12</xdr:col>
      <xdr:colOff>161925</xdr:colOff>
      <xdr:row>14</xdr:row>
      <xdr:rowOff>123825</xdr:rowOff>
    </xdr:to>
    <xdr:sp macro="[0]!Arkusz1.Klikniecie">
      <xdr:nvSpPr>
        <xdr:cNvPr id="13" name="dz"/>
        <xdr:cNvSpPr txBox="1">
          <a:spLocks noChangeArrowheads="1"/>
        </xdr:cNvSpPr>
      </xdr:nvSpPr>
      <xdr:spPr>
        <a:xfrm>
          <a:off x="5715000" y="3838575"/>
          <a:ext cx="1781175" cy="542925"/>
        </a:xfrm>
        <a:prstGeom prst="rect">
          <a:avLst/>
        </a:prstGeom>
        <a:noFill/>
        <a:ln w="19050" cmpd="sng">
          <a:solidFill>
            <a:srgbClr val="80008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800080"/>
              </a:solidFill>
              <a:latin typeface="Arial CE"/>
              <a:ea typeface="Arial CE"/>
              <a:cs typeface="Arial CE"/>
            </a:rPr>
            <a:t>dzielenie</a:t>
          </a:r>
        </a:p>
      </xdr:txBody>
    </xdr:sp>
    <xdr:clientData/>
  </xdr:twoCellAnchor>
  <xdr:twoCellAnchor>
    <xdr:from>
      <xdr:col>10</xdr:col>
      <xdr:colOff>57150</xdr:colOff>
      <xdr:row>10</xdr:row>
      <xdr:rowOff>457200</xdr:rowOff>
    </xdr:from>
    <xdr:to>
      <xdr:col>12</xdr:col>
      <xdr:colOff>161925</xdr:colOff>
      <xdr:row>12</xdr:row>
      <xdr:rowOff>28575</xdr:rowOff>
    </xdr:to>
    <xdr:sp macro="[0]!Arkusz1.Klikniecie">
      <xdr:nvSpPr>
        <xdr:cNvPr id="14" name="m"/>
        <xdr:cNvSpPr txBox="1">
          <a:spLocks noChangeArrowheads="1"/>
        </xdr:cNvSpPr>
      </xdr:nvSpPr>
      <xdr:spPr>
        <a:xfrm>
          <a:off x="5715000" y="3124200"/>
          <a:ext cx="1781175" cy="542925"/>
        </a:xfrm>
        <a:prstGeom prst="rect">
          <a:avLst/>
        </a:prstGeom>
        <a:noFill/>
        <a:ln w="1905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FFCC00"/>
              </a:solidFill>
              <a:latin typeface="Arial CE"/>
              <a:ea typeface="Arial CE"/>
              <a:cs typeface="Arial CE"/>
            </a:rPr>
            <a:t>mnożenie  </a:t>
          </a:r>
        </a:p>
      </xdr:txBody>
    </xdr:sp>
    <xdr:clientData/>
  </xdr:twoCellAnchor>
  <xdr:twoCellAnchor>
    <xdr:from>
      <xdr:col>10</xdr:col>
      <xdr:colOff>57150</xdr:colOff>
      <xdr:row>9</xdr:row>
      <xdr:rowOff>495300</xdr:rowOff>
    </xdr:from>
    <xdr:to>
      <xdr:col>12</xdr:col>
      <xdr:colOff>161925</xdr:colOff>
      <xdr:row>10</xdr:row>
      <xdr:rowOff>276225</xdr:rowOff>
    </xdr:to>
    <xdr:sp macro="[0]!Arkusz1.Klikniecie">
      <xdr:nvSpPr>
        <xdr:cNvPr id="15" name="o"/>
        <xdr:cNvSpPr txBox="1">
          <a:spLocks noChangeArrowheads="1"/>
        </xdr:cNvSpPr>
      </xdr:nvSpPr>
      <xdr:spPr>
        <a:xfrm>
          <a:off x="5715000" y="2400300"/>
          <a:ext cx="1781175" cy="542925"/>
        </a:xfrm>
        <a:prstGeom prst="rect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339966"/>
              </a:solidFill>
              <a:latin typeface="Arial CE"/>
              <a:ea typeface="Arial CE"/>
              <a:cs typeface="Arial CE"/>
            </a:rPr>
            <a:t>odejmowanie</a:t>
          </a:r>
        </a:p>
      </xdr:txBody>
    </xdr:sp>
    <xdr:clientData/>
  </xdr:twoCellAnchor>
  <xdr:twoCellAnchor>
    <xdr:from>
      <xdr:col>10</xdr:col>
      <xdr:colOff>57150</xdr:colOff>
      <xdr:row>8</xdr:row>
      <xdr:rowOff>209550</xdr:rowOff>
    </xdr:from>
    <xdr:to>
      <xdr:col>12</xdr:col>
      <xdr:colOff>161925</xdr:colOff>
      <xdr:row>9</xdr:row>
      <xdr:rowOff>323850</xdr:rowOff>
    </xdr:to>
    <xdr:sp macro="[0]!Arkusz1.Klikniecie">
      <xdr:nvSpPr>
        <xdr:cNvPr id="16" name="d"/>
        <xdr:cNvSpPr txBox="1">
          <a:spLocks noChangeArrowheads="1"/>
        </xdr:cNvSpPr>
      </xdr:nvSpPr>
      <xdr:spPr>
        <a:xfrm>
          <a:off x="5715000" y="1685925"/>
          <a:ext cx="1781175" cy="542925"/>
        </a:xfrm>
        <a:prstGeom prst="rect">
          <a:avLst/>
        </a:prstGeom>
        <a:solidFill>
          <a:srgbClr val="CCFFFF">
            <a:alpha val="50000"/>
          </a:srgbClr>
        </a:solidFill>
        <a:ln w="19050" cmpd="sng">
          <a:solidFill>
            <a:srgbClr val="00CC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CCFF"/>
              </a:solidFill>
              <a:latin typeface="Arial CE"/>
              <a:ea typeface="Arial CE"/>
              <a:cs typeface="Arial CE"/>
            </a:rPr>
            <a:t>dodawanie</a:t>
          </a:r>
          <a:r>
            <a:rPr lang="en-US" cap="none" sz="1600" b="1" i="0" u="none" baseline="30000">
              <a:solidFill>
                <a:srgbClr val="3366FF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400050</xdr:colOff>
      <xdr:row>15</xdr:row>
      <xdr:rowOff>133350</xdr:rowOff>
    </xdr:from>
    <xdr:to>
      <xdr:col>14</xdr:col>
      <xdr:colOff>752475</xdr:colOff>
      <xdr:row>16</xdr:row>
      <xdr:rowOff>180975</xdr:rowOff>
    </xdr:to>
    <xdr:pic>
      <xdr:nvPicPr>
        <xdr:cNvPr id="1" name="ZAd1Command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4619625"/>
          <a:ext cx="1981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</xdr:colOff>
      <xdr:row>0</xdr:row>
      <xdr:rowOff>152400</xdr:rowOff>
    </xdr:from>
    <xdr:to>
      <xdr:col>10</xdr:col>
      <xdr:colOff>133350</xdr:colOff>
      <xdr:row>4</xdr:row>
      <xdr:rowOff>133350</xdr:rowOff>
    </xdr:to>
    <xdr:sp textlink="A2">
      <xdr:nvSpPr>
        <xdr:cNvPr id="2" name="Ramka"/>
        <xdr:cNvSpPr>
          <a:spLocks/>
        </xdr:cNvSpPr>
      </xdr:nvSpPr>
      <xdr:spPr>
        <a:xfrm>
          <a:off x="2162175" y="152400"/>
          <a:ext cx="3171825" cy="1238250"/>
        </a:xfrm>
        <a:prstGeom prst="cloudCallout">
          <a:avLst>
            <a:gd name="adj1" fmla="val -72921"/>
            <a:gd name="adj2" fmla="val 9231"/>
          </a:avLst>
        </a:prstGeom>
        <a:gradFill rotWithShape="1">
          <a:gsLst>
            <a:gs pos="0">
              <a:srgbClr val="99CCFF"/>
            </a:gs>
            <a:gs pos="100000">
              <a:srgbClr val="465E75"/>
            </a:gs>
          </a:gsLst>
          <a:path path="rect">
            <a:fillToRect r="100000" b="100000"/>
          </a:path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Oblicz w pamięci                           i uzupełnij:</a:t>
          </a:r>
        </a:p>
      </xdr:txBody>
    </xdr:sp>
    <xdr:clientData/>
  </xdr:twoCellAnchor>
  <xdr:twoCellAnchor editAs="oneCell">
    <xdr:from>
      <xdr:col>13</xdr:col>
      <xdr:colOff>142875</xdr:colOff>
      <xdr:row>0</xdr:row>
      <xdr:rowOff>19050</xdr:rowOff>
    </xdr:from>
    <xdr:to>
      <xdr:col>14</xdr:col>
      <xdr:colOff>752475</xdr:colOff>
      <xdr:row>0</xdr:row>
      <xdr:rowOff>371475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43725" y="19050"/>
          <a:ext cx="1447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0</xdr:row>
      <xdr:rowOff>19050</xdr:rowOff>
    </xdr:from>
    <xdr:to>
      <xdr:col>13</xdr:col>
      <xdr:colOff>133350</xdr:colOff>
      <xdr:row>0</xdr:row>
      <xdr:rowOff>371475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86400" y="19050"/>
          <a:ext cx="1447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15</xdr:row>
      <xdr:rowOff>161925</xdr:rowOff>
    </xdr:from>
    <xdr:to>
      <xdr:col>6</xdr:col>
      <xdr:colOff>828675</xdr:colOff>
      <xdr:row>16</xdr:row>
      <xdr:rowOff>171450</xdr:rowOff>
    </xdr:to>
    <xdr:pic>
      <xdr:nvPicPr>
        <xdr:cNvPr id="5" name="LTOptionButto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28800" y="4648200"/>
          <a:ext cx="1847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15</xdr:row>
      <xdr:rowOff>152400</xdr:rowOff>
    </xdr:from>
    <xdr:to>
      <xdr:col>4</xdr:col>
      <xdr:colOff>19050</xdr:colOff>
      <xdr:row>16</xdr:row>
      <xdr:rowOff>161925</xdr:rowOff>
    </xdr:to>
    <xdr:pic>
      <xdr:nvPicPr>
        <xdr:cNvPr id="6" name="LDOptionButto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4638675"/>
          <a:ext cx="1733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847725</xdr:colOff>
      <xdr:row>15</xdr:row>
      <xdr:rowOff>161925</xdr:rowOff>
    </xdr:from>
    <xdr:to>
      <xdr:col>10</xdr:col>
      <xdr:colOff>200025</xdr:colOff>
      <xdr:row>16</xdr:row>
      <xdr:rowOff>171450</xdr:rowOff>
    </xdr:to>
    <xdr:pic>
      <xdr:nvPicPr>
        <xdr:cNvPr id="7" name="IOptionButto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95700" y="4648200"/>
          <a:ext cx="17049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0</xdr:row>
      <xdr:rowOff>409575</xdr:rowOff>
    </xdr:from>
    <xdr:to>
      <xdr:col>3</xdr:col>
      <xdr:colOff>266700</xdr:colOff>
      <xdr:row>5</xdr:row>
      <xdr:rowOff>180975</xdr:rowOff>
    </xdr:to>
    <xdr:pic>
      <xdr:nvPicPr>
        <xdr:cNvPr id="8" name="Picture 6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3850" y="409575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333375</xdr:colOff>
      <xdr:row>0</xdr:row>
      <xdr:rowOff>19050</xdr:rowOff>
    </xdr:from>
    <xdr:to>
      <xdr:col>14</xdr:col>
      <xdr:colOff>381000</xdr:colOff>
      <xdr:row>2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9050"/>
          <a:ext cx="1466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0</xdr:row>
      <xdr:rowOff>19050</xdr:rowOff>
    </xdr:from>
    <xdr:to>
      <xdr:col>12</xdr:col>
      <xdr:colOff>323850</xdr:colOff>
      <xdr:row>2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19050"/>
          <a:ext cx="1457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19</xdr:row>
      <xdr:rowOff>47625</xdr:rowOff>
    </xdr:from>
    <xdr:to>
      <xdr:col>14</xdr:col>
      <xdr:colOff>361950</xdr:colOff>
      <xdr:row>20</xdr:row>
      <xdr:rowOff>95250</xdr:rowOff>
    </xdr:to>
    <xdr:pic>
      <xdr:nvPicPr>
        <xdr:cNvPr id="3" name="ZAd1CommandBut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0325" y="4619625"/>
          <a:ext cx="2000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19</xdr:row>
      <xdr:rowOff>66675</xdr:rowOff>
    </xdr:from>
    <xdr:to>
      <xdr:col>6</xdr:col>
      <xdr:colOff>66675</xdr:colOff>
      <xdr:row>20</xdr:row>
      <xdr:rowOff>76200</xdr:rowOff>
    </xdr:to>
    <xdr:pic>
      <xdr:nvPicPr>
        <xdr:cNvPr id="4" name="LTOptionButto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0" y="4638675"/>
          <a:ext cx="17430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19</xdr:row>
      <xdr:rowOff>66675</xdr:rowOff>
    </xdr:from>
    <xdr:to>
      <xdr:col>3</xdr:col>
      <xdr:colOff>123825</xdr:colOff>
      <xdr:row>20</xdr:row>
      <xdr:rowOff>76200</xdr:rowOff>
    </xdr:to>
    <xdr:pic>
      <xdr:nvPicPr>
        <xdr:cNvPr id="5" name="LDOptionButto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4638675"/>
          <a:ext cx="1724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85725</xdr:colOff>
      <xdr:row>19</xdr:row>
      <xdr:rowOff>76200</xdr:rowOff>
    </xdr:from>
    <xdr:to>
      <xdr:col>9</xdr:col>
      <xdr:colOff>28575</xdr:colOff>
      <xdr:row>20</xdr:row>
      <xdr:rowOff>85725</xdr:rowOff>
    </xdr:to>
    <xdr:pic>
      <xdr:nvPicPr>
        <xdr:cNvPr id="6" name="IOptionButto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71875" y="4648200"/>
          <a:ext cx="1733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266700</xdr:colOff>
      <xdr:row>0</xdr:row>
      <xdr:rowOff>114300</xdr:rowOff>
    </xdr:from>
    <xdr:to>
      <xdr:col>9</xdr:col>
      <xdr:colOff>161925</xdr:colOff>
      <xdr:row>7</xdr:row>
      <xdr:rowOff>209550</xdr:rowOff>
    </xdr:to>
    <xdr:sp textlink="A2">
      <xdr:nvSpPr>
        <xdr:cNvPr id="7" name="Ramka"/>
        <xdr:cNvSpPr>
          <a:spLocks/>
        </xdr:cNvSpPr>
      </xdr:nvSpPr>
      <xdr:spPr>
        <a:xfrm>
          <a:off x="2619375" y="114300"/>
          <a:ext cx="2819400" cy="1238250"/>
        </a:xfrm>
        <a:prstGeom prst="cloudCallout">
          <a:avLst>
            <a:gd name="adj1" fmla="val -73597"/>
            <a:gd name="adj2" fmla="val -2305"/>
          </a:avLst>
        </a:prstGeom>
        <a:gradFill rotWithShape="1">
          <a:gsLst>
            <a:gs pos="0">
              <a:srgbClr val="99CCFF"/>
            </a:gs>
            <a:gs pos="100000">
              <a:srgbClr val="465E75"/>
            </a:gs>
          </a:gsLst>
          <a:path path="rect">
            <a:fillToRect r="100000" b="100000"/>
          </a:path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Oblicz w pamięci            i uzupełnij:</a:t>
          </a:r>
        </a:p>
      </xdr:txBody>
    </xdr:sp>
    <xdr:clientData/>
  </xdr:twoCellAnchor>
  <xdr:twoCellAnchor>
    <xdr:from>
      <xdr:col>1</xdr:col>
      <xdr:colOff>9525</xdr:colOff>
      <xdr:row>1</xdr:row>
      <xdr:rowOff>47625</xdr:rowOff>
    </xdr:from>
    <xdr:to>
      <xdr:col>3</xdr:col>
      <xdr:colOff>161925</xdr:colOff>
      <xdr:row>7</xdr:row>
      <xdr:rowOff>219075</xdr:rowOff>
    </xdr:to>
    <xdr:pic>
      <xdr:nvPicPr>
        <xdr:cNvPr id="8" name="Picture 6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5800" y="19050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</xdr:row>
      <xdr:rowOff>9525</xdr:rowOff>
    </xdr:from>
    <xdr:to>
      <xdr:col>1</xdr:col>
      <xdr:colOff>723900</xdr:colOff>
      <xdr:row>4</xdr:row>
      <xdr:rowOff>38100</xdr:rowOff>
    </xdr:to>
    <xdr:pic>
      <xdr:nvPicPr>
        <xdr:cNvPr id="1" name="PLab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95375"/>
          <a:ext cx="695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</xdr:row>
      <xdr:rowOff>47625</xdr:rowOff>
    </xdr:from>
    <xdr:to>
      <xdr:col>1</xdr:col>
      <xdr:colOff>723900</xdr:colOff>
      <xdr:row>6</xdr:row>
      <xdr:rowOff>76200</xdr:rowOff>
    </xdr:to>
    <xdr:pic>
      <xdr:nvPicPr>
        <xdr:cNvPr id="2" name="P2Labe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666875"/>
          <a:ext cx="695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7</xdr:row>
      <xdr:rowOff>47625</xdr:rowOff>
    </xdr:from>
    <xdr:to>
      <xdr:col>1</xdr:col>
      <xdr:colOff>723900</xdr:colOff>
      <xdr:row>8</xdr:row>
      <xdr:rowOff>76200</xdr:rowOff>
    </xdr:to>
    <xdr:pic>
      <xdr:nvPicPr>
        <xdr:cNvPr id="3" name="P3Labe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2200275"/>
          <a:ext cx="695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9</xdr:row>
      <xdr:rowOff>28575</xdr:rowOff>
    </xdr:from>
    <xdr:to>
      <xdr:col>1</xdr:col>
      <xdr:colOff>704850</xdr:colOff>
      <xdr:row>10</xdr:row>
      <xdr:rowOff>57150</xdr:rowOff>
    </xdr:to>
    <xdr:pic>
      <xdr:nvPicPr>
        <xdr:cNvPr id="4" name="P4Label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3009900"/>
          <a:ext cx="695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11</xdr:row>
      <xdr:rowOff>28575</xdr:rowOff>
    </xdr:from>
    <xdr:to>
      <xdr:col>1</xdr:col>
      <xdr:colOff>723900</xdr:colOff>
      <xdr:row>12</xdr:row>
      <xdr:rowOff>47625</xdr:rowOff>
    </xdr:to>
    <xdr:pic>
      <xdr:nvPicPr>
        <xdr:cNvPr id="5" name="P5Label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0" y="3524250"/>
          <a:ext cx="695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13</xdr:row>
      <xdr:rowOff>28575</xdr:rowOff>
    </xdr:from>
    <xdr:to>
      <xdr:col>1</xdr:col>
      <xdr:colOff>723900</xdr:colOff>
      <xdr:row>14</xdr:row>
      <xdr:rowOff>57150</xdr:rowOff>
    </xdr:to>
    <xdr:pic>
      <xdr:nvPicPr>
        <xdr:cNvPr id="6" name="P6Label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0" y="4057650"/>
          <a:ext cx="695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0</xdr:row>
      <xdr:rowOff>19050</xdr:rowOff>
    </xdr:from>
    <xdr:to>
      <xdr:col>13</xdr:col>
      <xdr:colOff>666750</xdr:colOff>
      <xdr:row>1</xdr:row>
      <xdr:rowOff>209550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981825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0</xdr:row>
      <xdr:rowOff>19050</xdr:rowOff>
    </xdr:from>
    <xdr:to>
      <xdr:col>12</xdr:col>
      <xdr:colOff>57150</xdr:colOff>
      <xdr:row>1</xdr:row>
      <xdr:rowOff>209550</xdr:rowOff>
    </xdr:to>
    <xdr:pic>
      <xdr:nvPicPr>
        <xdr:cNvPr id="8" name="CommandButton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14975" y="19050"/>
          <a:ext cx="1457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371475</xdr:colOff>
      <xdr:row>15</xdr:row>
      <xdr:rowOff>85725</xdr:rowOff>
    </xdr:from>
    <xdr:to>
      <xdr:col>13</xdr:col>
      <xdr:colOff>657225</xdr:colOff>
      <xdr:row>16</xdr:row>
      <xdr:rowOff>209550</xdr:rowOff>
    </xdr:to>
    <xdr:pic>
      <xdr:nvPicPr>
        <xdr:cNvPr id="9" name="ZAd3CommandButto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48425" y="4629150"/>
          <a:ext cx="19716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885825</xdr:colOff>
      <xdr:row>0</xdr:row>
      <xdr:rowOff>95250</xdr:rowOff>
    </xdr:from>
    <xdr:to>
      <xdr:col>10</xdr:col>
      <xdr:colOff>114300</xdr:colOff>
      <xdr:row>2</xdr:row>
      <xdr:rowOff>266700</xdr:rowOff>
    </xdr:to>
    <xdr:sp textlink="A2">
      <xdr:nvSpPr>
        <xdr:cNvPr id="10" name="Ramka"/>
        <xdr:cNvSpPr>
          <a:spLocks/>
        </xdr:cNvSpPr>
      </xdr:nvSpPr>
      <xdr:spPr>
        <a:xfrm>
          <a:off x="1238250" y="95250"/>
          <a:ext cx="4276725" cy="800100"/>
        </a:xfrm>
        <a:prstGeom prst="cloudCallout">
          <a:avLst>
            <a:gd name="adj1" fmla="val 80768"/>
            <a:gd name="adj2" fmla="val 90476"/>
          </a:avLst>
        </a:prstGeom>
        <a:gradFill rotWithShape="1">
          <a:gsLst>
            <a:gs pos="0">
              <a:srgbClr val="99CCFF"/>
            </a:gs>
            <a:gs pos="100000">
              <a:srgbClr val="465E75"/>
            </a:gs>
          </a:gsLst>
          <a:path path="rect">
            <a:fillToRect r="100000" b="100000"/>
          </a:path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Oblicz najwygodniejszym sposobem.</a:t>
          </a:r>
        </a:p>
      </xdr:txBody>
    </xdr:sp>
    <xdr:clientData/>
  </xdr:twoCellAnchor>
  <xdr:twoCellAnchor>
    <xdr:from>
      <xdr:col>11</xdr:col>
      <xdr:colOff>809625</xdr:colOff>
      <xdr:row>3</xdr:row>
      <xdr:rowOff>171450</xdr:rowOff>
    </xdr:from>
    <xdr:to>
      <xdr:col>13</xdr:col>
      <xdr:colOff>276225</xdr:colOff>
      <xdr:row>7</xdr:row>
      <xdr:rowOff>276225</xdr:rowOff>
    </xdr:to>
    <xdr:pic>
      <xdr:nvPicPr>
        <xdr:cNvPr id="11" name="Picture 8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886575" y="1257300"/>
          <a:ext cx="114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190500</xdr:colOff>
      <xdr:row>0</xdr:row>
      <xdr:rowOff>19050</xdr:rowOff>
    </xdr:from>
    <xdr:to>
      <xdr:col>14</xdr:col>
      <xdr:colOff>704850</xdr:colOff>
      <xdr:row>1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19050"/>
          <a:ext cx="1457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390525</xdr:colOff>
      <xdr:row>0</xdr:row>
      <xdr:rowOff>19050</xdr:rowOff>
    </xdr:from>
    <xdr:to>
      <xdr:col>13</xdr:col>
      <xdr:colOff>180975</xdr:colOff>
      <xdr:row>1</xdr:row>
      <xdr:rowOff>180975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19050"/>
          <a:ext cx="1457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914400</xdr:colOff>
      <xdr:row>17</xdr:row>
      <xdr:rowOff>66675</xdr:rowOff>
    </xdr:from>
    <xdr:to>
      <xdr:col>14</xdr:col>
      <xdr:colOff>704850</xdr:colOff>
      <xdr:row>19</xdr:row>
      <xdr:rowOff>38100</xdr:rowOff>
    </xdr:to>
    <xdr:pic>
      <xdr:nvPicPr>
        <xdr:cNvPr id="3" name="Zad5CommandBut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29375" y="4619625"/>
          <a:ext cx="2000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1</xdr:row>
      <xdr:rowOff>0</xdr:rowOff>
    </xdr:from>
    <xdr:to>
      <xdr:col>11</xdr:col>
      <xdr:colOff>304800</xdr:colOff>
      <xdr:row>3</xdr:row>
      <xdr:rowOff>9525</xdr:rowOff>
    </xdr:to>
    <xdr:sp textlink="A2">
      <xdr:nvSpPr>
        <xdr:cNvPr id="4" name="Ramka"/>
        <xdr:cNvSpPr>
          <a:spLocks/>
        </xdr:cNvSpPr>
      </xdr:nvSpPr>
      <xdr:spPr>
        <a:xfrm>
          <a:off x="2400300" y="190500"/>
          <a:ext cx="3019425" cy="1190625"/>
        </a:xfrm>
        <a:prstGeom prst="cloudCallout">
          <a:avLst>
            <a:gd name="adj1" fmla="val -77370"/>
            <a:gd name="adj2" fmla="val -21199"/>
          </a:avLst>
        </a:prstGeom>
        <a:gradFill rotWithShape="1">
          <a:gsLst>
            <a:gs pos="0">
              <a:srgbClr val="99CCFF"/>
            </a:gs>
            <a:gs pos="100000">
              <a:srgbClr val="465E75"/>
            </a:gs>
          </a:gsLst>
          <a:path path="rect">
            <a:fillToRect r="100000" b="100000"/>
          </a:path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Oblicz potęgi:</a:t>
          </a:r>
        </a:p>
      </xdr:txBody>
    </xdr:sp>
    <xdr:clientData/>
  </xdr:twoCellAnchor>
  <xdr:twoCellAnchor>
    <xdr:from>
      <xdr:col>2</xdr:col>
      <xdr:colOff>419100</xdr:colOff>
      <xdr:row>4</xdr:row>
      <xdr:rowOff>104775</xdr:rowOff>
    </xdr:from>
    <xdr:to>
      <xdr:col>3</xdr:col>
      <xdr:colOff>133350</xdr:colOff>
      <xdr:row>5</xdr:row>
      <xdr:rowOff>152400</xdr:rowOff>
    </xdr:to>
    <xdr:sp textlink="$D$5">
      <xdr:nvSpPr>
        <xdr:cNvPr id="5" name="TextBox 12"/>
        <xdr:cNvSpPr txBox="1">
          <a:spLocks noChangeArrowheads="1"/>
        </xdr:cNvSpPr>
      </xdr:nvSpPr>
      <xdr:spPr>
        <a:xfrm>
          <a:off x="1400175" y="166687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a39a10a-bf77-47d4-86f8-dab605f278b1}" type="TxLink">
            <a:rPr lang="en-US" cap="none" sz="1200" b="1" i="1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2</a:t>
          </a:fld>
        </a:p>
      </xdr:txBody>
    </xdr:sp>
    <xdr:clientData/>
  </xdr:twoCellAnchor>
  <xdr:twoCellAnchor>
    <xdr:from>
      <xdr:col>9</xdr:col>
      <xdr:colOff>542925</xdr:colOff>
      <xdr:row>13</xdr:row>
      <xdr:rowOff>152400</xdr:rowOff>
    </xdr:from>
    <xdr:to>
      <xdr:col>10</xdr:col>
      <xdr:colOff>152400</xdr:colOff>
      <xdr:row>14</xdr:row>
      <xdr:rowOff>200025</xdr:rowOff>
    </xdr:to>
    <xdr:sp textlink="$K$14">
      <xdr:nvSpPr>
        <xdr:cNvPr id="6" name="TextBox 16"/>
        <xdr:cNvSpPr txBox="1">
          <a:spLocks noChangeArrowheads="1"/>
        </xdr:cNvSpPr>
      </xdr:nvSpPr>
      <xdr:spPr>
        <a:xfrm>
          <a:off x="4829175" y="37909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aed4130-868a-4d8e-9cee-0b5b4c5441f1}" type="TxLink">
            <a:rPr lang="en-US" cap="none" sz="1200" b="1" i="1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3</a:t>
          </a:fld>
        </a:p>
      </xdr:txBody>
    </xdr:sp>
    <xdr:clientData/>
  </xdr:twoCellAnchor>
  <xdr:twoCellAnchor>
    <xdr:from>
      <xdr:col>9</xdr:col>
      <xdr:colOff>504825</xdr:colOff>
      <xdr:row>10</xdr:row>
      <xdr:rowOff>123825</xdr:rowOff>
    </xdr:from>
    <xdr:to>
      <xdr:col>10</xdr:col>
      <xdr:colOff>114300</xdr:colOff>
      <xdr:row>11</xdr:row>
      <xdr:rowOff>180975</xdr:rowOff>
    </xdr:to>
    <xdr:sp textlink="$K$11">
      <xdr:nvSpPr>
        <xdr:cNvPr id="7" name="TextBox 17"/>
        <xdr:cNvSpPr txBox="1">
          <a:spLocks noChangeArrowheads="1"/>
        </xdr:cNvSpPr>
      </xdr:nvSpPr>
      <xdr:spPr>
        <a:xfrm>
          <a:off x="4791075" y="30861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6bb398e-ddd9-45ac-9e8b-93fc0a9ff244}" type="TxLink">
            <a:rPr lang="en-US" cap="none" sz="1200" b="1" i="1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3</a:t>
          </a:fld>
        </a:p>
      </xdr:txBody>
    </xdr:sp>
    <xdr:clientData/>
  </xdr:twoCellAnchor>
  <xdr:twoCellAnchor>
    <xdr:from>
      <xdr:col>9</xdr:col>
      <xdr:colOff>542925</xdr:colOff>
      <xdr:row>7</xdr:row>
      <xdr:rowOff>133350</xdr:rowOff>
    </xdr:from>
    <xdr:to>
      <xdr:col>10</xdr:col>
      <xdr:colOff>152400</xdr:colOff>
      <xdr:row>8</xdr:row>
      <xdr:rowOff>190500</xdr:rowOff>
    </xdr:to>
    <xdr:sp textlink="$K$8">
      <xdr:nvSpPr>
        <xdr:cNvPr id="8" name="TextBox 18"/>
        <xdr:cNvSpPr txBox="1">
          <a:spLocks noChangeArrowheads="1"/>
        </xdr:cNvSpPr>
      </xdr:nvSpPr>
      <xdr:spPr>
        <a:xfrm>
          <a:off x="4829175" y="239077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335a27a-7d33-4ba1-b3e8-e773099d1c2f}" type="TxLink">
            <a:rPr lang="en-US" cap="none" sz="1200" b="1" i="1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2</a:t>
          </a:fld>
        </a:p>
      </xdr:txBody>
    </xdr:sp>
    <xdr:clientData/>
  </xdr:twoCellAnchor>
  <xdr:twoCellAnchor>
    <xdr:from>
      <xdr:col>9</xdr:col>
      <xdr:colOff>542925</xdr:colOff>
      <xdr:row>4</xdr:row>
      <xdr:rowOff>133350</xdr:rowOff>
    </xdr:from>
    <xdr:to>
      <xdr:col>10</xdr:col>
      <xdr:colOff>152400</xdr:colOff>
      <xdr:row>5</xdr:row>
      <xdr:rowOff>180975</xdr:rowOff>
    </xdr:to>
    <xdr:sp textlink="$K$5">
      <xdr:nvSpPr>
        <xdr:cNvPr id="9" name="TextBox 19"/>
        <xdr:cNvSpPr txBox="1">
          <a:spLocks noChangeArrowheads="1"/>
        </xdr:cNvSpPr>
      </xdr:nvSpPr>
      <xdr:spPr>
        <a:xfrm>
          <a:off x="4829175" y="16954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ea6267a-49d2-47b2-9f4b-6e84247126ed}" type="TxLink">
            <a:rPr lang="en-US" cap="none" sz="1200" b="1" i="1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2</a:t>
          </a:fld>
        </a:p>
      </xdr:txBody>
    </xdr:sp>
    <xdr:clientData/>
  </xdr:twoCellAnchor>
  <xdr:twoCellAnchor>
    <xdr:from>
      <xdr:col>2</xdr:col>
      <xdr:colOff>457200</xdr:colOff>
      <xdr:row>7</xdr:row>
      <xdr:rowOff>152400</xdr:rowOff>
    </xdr:from>
    <xdr:to>
      <xdr:col>3</xdr:col>
      <xdr:colOff>171450</xdr:colOff>
      <xdr:row>8</xdr:row>
      <xdr:rowOff>209550</xdr:rowOff>
    </xdr:to>
    <xdr:sp textlink="$D$8">
      <xdr:nvSpPr>
        <xdr:cNvPr id="10" name="TextBox 20"/>
        <xdr:cNvSpPr txBox="1">
          <a:spLocks noChangeArrowheads="1"/>
        </xdr:cNvSpPr>
      </xdr:nvSpPr>
      <xdr:spPr>
        <a:xfrm>
          <a:off x="1438275" y="24098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8537631-f7d0-4656-ae7e-383d9fbd74c1}" type="TxLink">
            <a:rPr lang="en-US" cap="none" sz="1200" b="1" i="1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2</a:t>
          </a:fld>
        </a:p>
      </xdr:txBody>
    </xdr:sp>
    <xdr:clientData/>
  </xdr:twoCellAnchor>
  <xdr:twoCellAnchor>
    <xdr:from>
      <xdr:col>2</xdr:col>
      <xdr:colOff>419100</xdr:colOff>
      <xdr:row>10</xdr:row>
      <xdr:rowOff>133350</xdr:rowOff>
    </xdr:from>
    <xdr:to>
      <xdr:col>3</xdr:col>
      <xdr:colOff>133350</xdr:colOff>
      <xdr:row>11</xdr:row>
      <xdr:rowOff>190500</xdr:rowOff>
    </xdr:to>
    <xdr:sp textlink="$D$11">
      <xdr:nvSpPr>
        <xdr:cNvPr id="11" name="TextBox 21"/>
        <xdr:cNvSpPr txBox="1">
          <a:spLocks noChangeArrowheads="1"/>
        </xdr:cNvSpPr>
      </xdr:nvSpPr>
      <xdr:spPr>
        <a:xfrm>
          <a:off x="1400175" y="30956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7563078-1899-4a33-acfb-b770903ecb61}" type="TxLink">
            <a:rPr lang="en-US" cap="none" sz="1200" b="1" i="1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3</a:t>
          </a:fld>
        </a:p>
      </xdr:txBody>
    </xdr:sp>
    <xdr:clientData/>
  </xdr:twoCellAnchor>
  <xdr:twoCellAnchor>
    <xdr:from>
      <xdr:col>2</xdr:col>
      <xdr:colOff>419100</xdr:colOff>
      <xdr:row>13</xdr:row>
      <xdr:rowOff>104775</xdr:rowOff>
    </xdr:from>
    <xdr:to>
      <xdr:col>3</xdr:col>
      <xdr:colOff>133350</xdr:colOff>
      <xdr:row>14</xdr:row>
      <xdr:rowOff>152400</xdr:rowOff>
    </xdr:to>
    <xdr:sp textlink="$D$14">
      <xdr:nvSpPr>
        <xdr:cNvPr id="12" name="TextBox 22"/>
        <xdr:cNvSpPr txBox="1">
          <a:spLocks noChangeArrowheads="1"/>
        </xdr:cNvSpPr>
      </xdr:nvSpPr>
      <xdr:spPr>
        <a:xfrm>
          <a:off x="1400175" y="37433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68df93d-f0ba-4b61-84cc-9c852d909d3a}" type="TxLink">
            <a:rPr lang="en-US" cap="none" sz="1200" b="1" i="1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3</a:t>
          </a:fld>
        </a:p>
      </xdr:txBody>
    </xdr:sp>
    <xdr:clientData/>
  </xdr:twoCellAnchor>
  <xdr:twoCellAnchor>
    <xdr:from>
      <xdr:col>0</xdr:col>
      <xdr:colOff>514350</xdr:colOff>
      <xdr:row>0</xdr:row>
      <xdr:rowOff>133350</xdr:rowOff>
    </xdr:from>
    <xdr:to>
      <xdr:col>3</xdr:col>
      <xdr:colOff>209550</xdr:colOff>
      <xdr:row>2</xdr:row>
      <xdr:rowOff>276225</xdr:rowOff>
    </xdr:to>
    <xdr:pic>
      <xdr:nvPicPr>
        <xdr:cNvPr id="13" name="Picture 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4350" y="1333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419100</xdr:colOff>
      <xdr:row>0</xdr:row>
      <xdr:rowOff>19050</xdr:rowOff>
    </xdr:from>
    <xdr:to>
      <xdr:col>10</xdr:col>
      <xdr:colOff>142875</xdr:colOff>
      <xdr:row>0</xdr:row>
      <xdr:rowOff>371475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9050"/>
          <a:ext cx="1447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0</xdr:row>
      <xdr:rowOff>19050</xdr:rowOff>
    </xdr:from>
    <xdr:to>
      <xdr:col>8</xdr:col>
      <xdr:colOff>409575</xdr:colOff>
      <xdr:row>0</xdr:row>
      <xdr:rowOff>371475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9050"/>
          <a:ext cx="1457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371475</xdr:rowOff>
    </xdr:from>
    <xdr:to>
      <xdr:col>10</xdr:col>
      <xdr:colOff>9525</xdr:colOff>
      <xdr:row>4</xdr:row>
      <xdr:rowOff>276225</xdr:rowOff>
    </xdr:to>
    <xdr:sp textlink="$C$17">
      <xdr:nvSpPr>
        <xdr:cNvPr id="3" name="Ramka"/>
        <xdr:cNvSpPr>
          <a:spLocks/>
        </xdr:cNvSpPr>
      </xdr:nvSpPr>
      <xdr:spPr>
        <a:xfrm>
          <a:off x="219075" y="371475"/>
          <a:ext cx="8020050" cy="1257300"/>
        </a:xfrm>
        <a:prstGeom prst="cloudCallout">
          <a:avLst>
            <a:gd name="adj1" fmla="val 42268"/>
            <a:gd name="adj2" fmla="val 61365"/>
          </a:avLst>
        </a:prstGeom>
        <a:gradFill rotWithShape="1">
          <a:gsLst>
            <a:gs pos="0">
              <a:srgbClr val="99CCFF"/>
            </a:gs>
            <a:gs pos="100000">
              <a:srgbClr val="465E75"/>
            </a:gs>
          </a:gsLst>
          <a:path path="rect">
            <a:fillToRect r="100000" b="100000"/>
          </a:path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Wykonaj kolejne polecenia, starając się liczyć w pamięci. Wyniki swoich obliczeń zapisuj w razie potrzeby na kartce. Po wykonaniu każdego z poleceń kliknij  w przycisk z napisem NASTĘPNE.</a:t>
          </a:r>
        </a:p>
      </xdr:txBody>
    </xdr:sp>
    <xdr:clientData/>
  </xdr:twoCellAnchor>
  <xdr:twoCellAnchor editAs="oneCell">
    <xdr:from>
      <xdr:col>7</xdr:col>
      <xdr:colOff>1257300</xdr:colOff>
      <xdr:row>14</xdr:row>
      <xdr:rowOff>0</xdr:rowOff>
    </xdr:from>
    <xdr:to>
      <xdr:col>10</xdr:col>
      <xdr:colOff>142875</xdr:colOff>
      <xdr:row>15</xdr:row>
      <xdr:rowOff>161925</xdr:rowOff>
    </xdr:to>
    <xdr:pic>
      <xdr:nvPicPr>
        <xdr:cNvPr id="4" name="DalejCommandBut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91275" y="4638675"/>
          <a:ext cx="1981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619125</xdr:colOff>
      <xdr:row>4</xdr:row>
      <xdr:rowOff>438150</xdr:rowOff>
    </xdr:from>
    <xdr:to>
      <xdr:col>10</xdr:col>
      <xdr:colOff>38100</xdr:colOff>
      <xdr:row>7</xdr:row>
      <xdr:rowOff>342900</xdr:rowOff>
    </xdr:to>
    <xdr:pic>
      <xdr:nvPicPr>
        <xdr:cNvPr id="5" name="Picture 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24700" y="1790700"/>
          <a:ext cx="114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19050</xdr:colOff>
      <xdr:row>0</xdr:row>
      <xdr:rowOff>19050</xdr:rowOff>
    </xdr:from>
    <xdr:to>
      <xdr:col>27</xdr:col>
      <xdr:colOff>142875</xdr:colOff>
      <xdr:row>1</xdr:row>
      <xdr:rowOff>28575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152400</xdr:colOff>
      <xdr:row>0</xdr:row>
      <xdr:rowOff>19050</xdr:rowOff>
    </xdr:from>
    <xdr:to>
      <xdr:col>34</xdr:col>
      <xdr:colOff>190500</xdr:colOff>
      <xdr:row>1</xdr:row>
      <xdr:rowOff>28575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0" y="19050"/>
          <a:ext cx="1571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190500</xdr:colOff>
      <xdr:row>25</xdr:row>
      <xdr:rowOff>9525</xdr:rowOff>
    </xdr:from>
    <xdr:to>
      <xdr:col>34</xdr:col>
      <xdr:colOff>190500</xdr:colOff>
      <xdr:row>27</xdr:row>
      <xdr:rowOff>19050</xdr:rowOff>
    </xdr:to>
    <xdr:pic>
      <xdr:nvPicPr>
        <xdr:cNvPr id="3" name="DalejCommandBut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2700" y="4629150"/>
          <a:ext cx="19716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0</xdr:row>
      <xdr:rowOff>28575</xdr:rowOff>
    </xdr:from>
    <xdr:to>
      <xdr:col>20</xdr:col>
      <xdr:colOff>171450</xdr:colOff>
      <xdr:row>2</xdr:row>
      <xdr:rowOff>85725</xdr:rowOff>
    </xdr:to>
    <xdr:sp textlink="$O$25">
      <xdr:nvSpPr>
        <xdr:cNvPr id="4" name="Ramka"/>
        <xdr:cNvSpPr>
          <a:spLocks/>
        </xdr:cNvSpPr>
      </xdr:nvSpPr>
      <xdr:spPr>
        <a:xfrm>
          <a:off x="1828800" y="28575"/>
          <a:ext cx="3419475" cy="609600"/>
        </a:xfrm>
        <a:prstGeom prst="cloudCallout">
          <a:avLst>
            <a:gd name="adj1" fmla="val 115444"/>
            <a:gd name="adj2" fmla="val 50000"/>
          </a:avLst>
        </a:prstGeom>
        <a:gradFill rotWithShape="1">
          <a:gsLst>
            <a:gs pos="0">
              <a:srgbClr val="99CCFF"/>
            </a:gs>
            <a:gs pos="100000">
              <a:srgbClr val="465E75"/>
            </a:gs>
          </a:gsLst>
          <a:path path="rect">
            <a:fillToRect r="100000" b="100000"/>
          </a:path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Przeczytaj polecenie.</a:t>
          </a:r>
        </a:p>
      </xdr:txBody>
    </xdr:sp>
    <xdr:clientData/>
  </xdr:twoCellAnchor>
  <xdr:twoCellAnchor>
    <xdr:from>
      <xdr:col>29</xdr:col>
      <xdr:colOff>152400</xdr:colOff>
      <xdr:row>3</xdr:row>
      <xdr:rowOff>114300</xdr:rowOff>
    </xdr:from>
    <xdr:to>
      <xdr:col>34</xdr:col>
      <xdr:colOff>200025</xdr:colOff>
      <xdr:row>9</xdr:row>
      <xdr:rowOff>142875</xdr:rowOff>
    </xdr:to>
    <xdr:pic>
      <xdr:nvPicPr>
        <xdr:cNvPr id="5" name="Picture 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00900" y="781050"/>
          <a:ext cx="114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828675</xdr:colOff>
      <xdr:row>0</xdr:row>
      <xdr:rowOff>19050</xdr:rowOff>
    </xdr:from>
    <xdr:to>
      <xdr:col>11</xdr:col>
      <xdr:colOff>600075</xdr:colOff>
      <xdr:row>0</xdr:row>
      <xdr:rowOff>371475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19050"/>
          <a:ext cx="1447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0</xdr:row>
      <xdr:rowOff>19050</xdr:rowOff>
    </xdr:from>
    <xdr:to>
      <xdr:col>9</xdr:col>
      <xdr:colOff>819150</xdr:colOff>
      <xdr:row>0</xdr:row>
      <xdr:rowOff>371475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19050"/>
          <a:ext cx="1457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11</xdr:row>
      <xdr:rowOff>38100</xdr:rowOff>
    </xdr:from>
    <xdr:to>
      <xdr:col>11</xdr:col>
      <xdr:colOff>600075</xdr:colOff>
      <xdr:row>13</xdr:row>
      <xdr:rowOff>9525</xdr:rowOff>
    </xdr:to>
    <xdr:pic>
      <xdr:nvPicPr>
        <xdr:cNvPr id="3" name="DalejCommandBut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00800" y="4629150"/>
          <a:ext cx="1981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428625</xdr:rowOff>
    </xdr:from>
    <xdr:to>
      <xdr:col>11</xdr:col>
      <xdr:colOff>190500</xdr:colOff>
      <xdr:row>2</xdr:row>
      <xdr:rowOff>352425</xdr:rowOff>
    </xdr:to>
    <xdr:sp textlink="C18">
      <xdr:nvSpPr>
        <xdr:cNvPr id="4" name="Ramka"/>
        <xdr:cNvSpPr>
          <a:spLocks/>
        </xdr:cNvSpPr>
      </xdr:nvSpPr>
      <xdr:spPr>
        <a:xfrm>
          <a:off x="200025" y="428625"/>
          <a:ext cx="7772400" cy="1276350"/>
        </a:xfrm>
        <a:prstGeom prst="cloudCallout">
          <a:avLst>
            <a:gd name="adj1" fmla="val 42018"/>
            <a:gd name="adj2" fmla="val 74625"/>
          </a:avLst>
        </a:prstGeom>
        <a:gradFill rotWithShape="1">
          <a:gsLst>
            <a:gs pos="0">
              <a:srgbClr val="99CCFF"/>
            </a:gs>
            <a:gs pos="100000">
              <a:srgbClr val="465E75"/>
            </a:gs>
          </a:gsLst>
          <a:path path="rect">
            <a:fillToRect r="100000" b="100000"/>
          </a:path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Wykonaj kolejne polecenia, starając się liczyć w pamięci. Wyniki swoich obliczeń zapisuj w razie potrzeby na kartce. Po wykonaniu każdego z poleceń kliknij w przycisk z napisem NASTĘPNE.</a:t>
          </a:r>
        </a:p>
      </xdr:txBody>
    </xdr:sp>
    <xdr:clientData/>
  </xdr:twoCellAnchor>
  <xdr:twoCellAnchor>
    <xdr:from>
      <xdr:col>10</xdr:col>
      <xdr:colOff>19050</xdr:colOff>
      <xdr:row>3</xdr:row>
      <xdr:rowOff>95250</xdr:rowOff>
    </xdr:from>
    <xdr:to>
      <xdr:col>11</xdr:col>
      <xdr:colOff>323850</xdr:colOff>
      <xdr:row>5</xdr:row>
      <xdr:rowOff>381000</xdr:rowOff>
    </xdr:to>
    <xdr:pic>
      <xdr:nvPicPr>
        <xdr:cNvPr id="5" name="Picture 1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62775" y="2009775"/>
          <a:ext cx="114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tka\Poprawki%20arkuszy\WKoncuDobrze\KLasa4\Po&#322;&#243;wki,%20&#263;wiartki,%20cz&#281;&#347;ci%20&#243;sme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7"/>
      <sheetName val="Arkusz4"/>
      <sheetName val="Arkusz1"/>
      <sheetName val="Arkusz2"/>
      <sheetName val="Arkusz8"/>
      <sheetName val="Arkusz3"/>
      <sheetName val="Arkusz6"/>
      <sheetName val="Arkusz5"/>
    </sheetNames>
    <sheetDataSet>
      <sheetData sheetId="7">
        <row r="3"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</row>
        <row r="4"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</row>
        <row r="5"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</row>
        <row r="6"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47.png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image" Target="../media/image56.png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1.xml" /><Relationship Id="rId4" Type="http://schemas.openxmlformats.org/officeDocument/2006/relationships/image" Target="../media/image57.png" /><Relationship Id="rId5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image" Target="../media/image48.png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image" Target="../media/image49.png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image" Target="../media/image50.png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image" Target="../media/image51.png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image" Target="../media/image52.png" /><Relationship Id="rId5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image" Target="../media/image53.png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image" Target="../media/image54.png" /><Relationship Id="rId5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image" Target="../media/image55.png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0"/>
  <dimension ref="A18:K30"/>
  <sheetViews>
    <sheetView showGridLines="0" showRowColHeaders="0" tabSelected="1" showOutlineSymbols="0" workbookViewId="0" topLeftCell="A1">
      <selection activeCell="F12" sqref="F12"/>
    </sheetView>
  </sheetViews>
  <sheetFormatPr defaultColWidth="8.796875" defaultRowHeight="15"/>
  <sheetData>
    <row r="2" ht="7.5" customHeight="1"/>
    <row r="3" ht="9" customHeight="1"/>
    <row r="5" ht="10.5" customHeight="1"/>
    <row r="6" ht="7.5" customHeight="1"/>
    <row r="8" ht="5.25" customHeight="1"/>
    <row r="9" ht="15" hidden="1"/>
    <row r="10" ht="15" hidden="1"/>
    <row r="11" ht="15" hidden="1"/>
    <row r="12" ht="8.25" customHeight="1"/>
    <row r="14" ht="9" customHeight="1"/>
    <row r="15" ht="6.75" customHeight="1"/>
    <row r="17" ht="9.75" customHeight="1"/>
    <row r="18" ht="26.25">
      <c r="E18" s="77" t="s">
        <v>88</v>
      </c>
    </row>
    <row r="19" ht="15" customHeight="1"/>
    <row r="20" spans="5:11" ht="24" customHeight="1">
      <c r="E20" s="128" t="s">
        <v>40</v>
      </c>
      <c r="F20" s="129"/>
      <c r="G20" s="129"/>
      <c r="H20" s="129"/>
      <c r="I20" s="129"/>
      <c r="J20" s="129"/>
      <c r="K20" s="129"/>
    </row>
    <row r="21" spans="5:11" ht="17.25" customHeight="1">
      <c r="E21" s="129"/>
      <c r="F21" s="129"/>
      <c r="G21" s="129"/>
      <c r="H21" s="129"/>
      <c r="I21" s="129"/>
      <c r="J21" s="129"/>
      <c r="K21" s="129"/>
    </row>
    <row r="23" spans="5:11" ht="15">
      <c r="E23" s="126" t="s">
        <v>87</v>
      </c>
      <c r="F23" s="127"/>
      <c r="G23" s="127"/>
      <c r="H23" s="127"/>
      <c r="I23" s="127"/>
      <c r="J23" s="127"/>
      <c r="K23" s="127"/>
    </row>
    <row r="24" spans="5:11" ht="23.25" customHeight="1">
      <c r="E24" s="127"/>
      <c r="F24" s="127"/>
      <c r="G24" s="127"/>
      <c r="H24" s="127"/>
      <c r="I24" s="127"/>
      <c r="J24" s="127"/>
      <c r="K24" s="127"/>
    </row>
    <row r="26" ht="26.25">
      <c r="E26" s="77" t="s">
        <v>86</v>
      </c>
    </row>
    <row r="28" ht="26.25" customHeight="1">
      <c r="E28" s="77" t="s">
        <v>85</v>
      </c>
    </row>
    <row r="30" ht="15">
      <c r="A30" s="3">
        <v>0</v>
      </c>
    </row>
  </sheetData>
  <mergeCells count="2">
    <mergeCell ref="E23:K24"/>
    <mergeCell ref="E20:K21"/>
  </mergeCells>
  <printOptions/>
  <pageMargins left="0.75" right="0.75" top="1" bottom="1" header="0.5" footer="0.5"/>
  <pageSetup horizontalDpi="360" verticalDpi="360" orientation="portrait" paperSize="9" r:id="rId3"/>
  <drawing r:id="rId1"/>
  <picture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5"/>
  <dimension ref="A1:O19"/>
  <sheetViews>
    <sheetView showGridLines="0" showRowColHeaders="0" showOutlineSymbols="0" workbookViewId="0" topLeftCell="A1">
      <selection activeCell="F9" sqref="F9"/>
    </sheetView>
  </sheetViews>
  <sheetFormatPr defaultColWidth="8.796875" defaultRowHeight="15"/>
  <cols>
    <col min="1" max="1" width="2.796875" style="0" customWidth="1"/>
    <col min="2" max="2" width="5" style="0" customWidth="1"/>
    <col min="3" max="3" width="2.3984375" style="0" customWidth="1"/>
    <col min="4" max="4" width="5" style="0" customWidth="1"/>
    <col min="5" max="5" width="2.3984375" style="0" customWidth="1"/>
    <col min="6" max="6" width="8.296875" style="0" customWidth="1"/>
    <col min="7" max="7" width="9.796875" style="0" customWidth="1"/>
    <col min="8" max="8" width="7.69921875" style="0" customWidth="1"/>
    <col min="9" max="9" width="5.796875" style="0" customWidth="1"/>
    <col min="10" max="10" width="2.69921875" style="0" customWidth="1"/>
    <col min="11" max="11" width="4.19921875" style="0" customWidth="1"/>
    <col min="12" max="12" width="2" style="0" customWidth="1"/>
    <col min="13" max="13" width="8.296875" style="0" customWidth="1"/>
    <col min="14" max="14" width="9.09765625" style="0" customWidth="1"/>
    <col min="15" max="15" width="12.09765625" style="0" customWidth="1"/>
  </cols>
  <sheetData>
    <row r="1" spans="1:8" ht="15.75" customHeight="1">
      <c r="A1" s="3">
        <v>1</v>
      </c>
      <c r="G1" s="3">
        <f>TRUNC(M8/10)*10</f>
        <v>70</v>
      </c>
      <c r="H1" s="3">
        <f>I9-K9*G1</f>
        <v>16</v>
      </c>
    </row>
    <row r="2" spans="1:8" ht="12.75" customHeight="1">
      <c r="A2" s="3" t="str">
        <f>IF(COUNTIF(G9:O15,"C")=8,"BRAWO!","Oblicz w pamięci                 i uzupełnij:")</f>
        <v>Oblicz w pamięci                 i uzupełnij:</v>
      </c>
      <c r="B2" s="8"/>
      <c r="G2" s="3"/>
      <c r="H2" s="3"/>
    </row>
    <row r="3" spans="7:8" ht="12.75" customHeight="1">
      <c r="G3" s="3">
        <f>TRUNC(M10/10)*10</f>
        <v>10</v>
      </c>
      <c r="H3" s="3">
        <f>I11-G3*K11</f>
        <v>10</v>
      </c>
    </row>
    <row r="4" spans="7:8" ht="12" customHeight="1">
      <c r="G4" s="3"/>
      <c r="H4" s="3"/>
    </row>
    <row r="5" spans="7:8" ht="15">
      <c r="G5" s="3">
        <f>TRUNC(M12/10)*10</f>
        <v>80</v>
      </c>
      <c r="H5" s="3">
        <f>I13-G5*K13</f>
        <v>14</v>
      </c>
    </row>
    <row r="6" spans="7:8" ht="15">
      <c r="G6" s="3"/>
      <c r="H6" s="3"/>
    </row>
    <row r="7" spans="2:8" ht="15">
      <c r="B7" s="7"/>
      <c r="G7" s="3">
        <f>TRUNC(M14/10)*10</f>
        <v>40</v>
      </c>
      <c r="H7" s="3">
        <f>I15-G7*K15</f>
        <v>14</v>
      </c>
    </row>
    <row r="8" spans="2:15" s="21" customFormat="1" ht="22.5" customHeight="1">
      <c r="B8" s="3">
        <v>8</v>
      </c>
      <c r="C8" s="3"/>
      <c r="D8" s="3">
        <v>34</v>
      </c>
      <c r="E8" s="3"/>
      <c r="F8" s="3">
        <f>B8*D8</f>
        <v>272</v>
      </c>
      <c r="G8" s="122">
        <f>IF(AND($A$1=1,G9="D"),B9&amp;" ( "&amp;TRUNC(D8/10)*10&amp;" + "&amp;MOD(D9,10)&amp;" ) = "&amp;B9&amp;" · "&amp;TRUNC(D8/10)*10&amp;" + "&amp;B8&amp;" · "&amp;MOD(D9,10),IF(AND($A$1=2,G9="D"),"( "&amp;B8&amp;" · "&amp;D8/10&amp;" ) · 10",""))</f>
      </c>
      <c r="H8" s="122"/>
      <c r="I8" s="3"/>
      <c r="J8" s="3"/>
      <c r="K8" s="3">
        <v>4</v>
      </c>
      <c r="L8" s="3"/>
      <c r="M8" s="3">
        <v>74</v>
      </c>
      <c r="N8" s="122">
        <f>IF(AND($A$1=1,N9="D"),"( "&amp;G1*K9&amp;" + "&amp;H1&amp;" ) : "&amp;K9&amp;" = "&amp;G1*K9&amp;" : "&amp;K9&amp;" + "&amp;H1&amp;" : "&amp;K9,IF(AND($A$1=2,N9="D"),I9/10&amp;" : "&amp;K8/10,""))</f>
      </c>
      <c r="O8" s="122"/>
    </row>
    <row r="9" spans="2:15" s="13" customFormat="1" ht="22.5" customHeight="1">
      <c r="B9" s="14">
        <f>B8</f>
        <v>8</v>
      </c>
      <c r="C9" s="82" t="s">
        <v>42</v>
      </c>
      <c r="D9" s="14">
        <f>D8</f>
        <v>34</v>
      </c>
      <c r="E9" s="16" t="s">
        <v>3</v>
      </c>
      <c r="F9" s="78"/>
      <c r="G9" s="133">
        <f>IF(F9="","",IF(F9=F8,"C","D"))</f>
      </c>
      <c r="H9" s="133"/>
      <c r="I9" s="14">
        <f>M8*K8</f>
        <v>296</v>
      </c>
      <c r="J9" s="23" t="s">
        <v>2</v>
      </c>
      <c r="K9" s="14">
        <f>K8</f>
        <v>4</v>
      </c>
      <c r="L9" s="16" t="s">
        <v>3</v>
      </c>
      <c r="M9" s="78"/>
      <c r="N9" s="79">
        <f>IF(M9="","",IF(M9=M8,"C","D"))</f>
      </c>
      <c r="O9" s="79"/>
    </row>
    <row r="10" spans="2:15" s="21" customFormat="1" ht="36.75" customHeight="1">
      <c r="B10" s="24">
        <v>7</v>
      </c>
      <c r="C10" s="3"/>
      <c r="D10" s="3">
        <v>72</v>
      </c>
      <c r="E10" s="3"/>
      <c r="F10" s="3">
        <f>B10*D10</f>
        <v>504</v>
      </c>
      <c r="G10" s="122">
        <f>IF(AND($A$1=1,G11="D"),B11&amp;" ( "&amp;TRUNC(D10/10)*10&amp;" + "&amp;MOD(D11,10)&amp;" ) = "&amp;B11&amp;" · "&amp;TRUNC(D10/10)*10&amp;" + "&amp;B10&amp;" · "&amp;MOD(D11,10),IF(AND($A$1=2,G11="D"),"( "&amp;B10&amp;" · "&amp;D10/10&amp;" ) · 10",""))</f>
      </c>
      <c r="H10" s="122"/>
      <c r="I10" s="3"/>
      <c r="J10" s="3"/>
      <c r="K10" s="3">
        <v>2</v>
      </c>
      <c r="L10" s="3"/>
      <c r="M10" s="3">
        <v>15</v>
      </c>
      <c r="N10" s="122">
        <f>IF(AND($A$1=1,N11="D"),"( "&amp;G3*K11&amp;" + "&amp;H3&amp;" ) : "&amp;K11&amp;" = "&amp;G3*K11&amp;" : "&amp;K11&amp;" + "&amp;H3&amp;" : "&amp;K11,IF(AND($A$1=2,N11="D"),I11/10&amp;" : "&amp;K10/10,""))</f>
      </c>
      <c r="O10" s="122"/>
    </row>
    <row r="11" spans="2:15" s="13" customFormat="1" ht="22.5" customHeight="1">
      <c r="B11" s="14">
        <f>B10</f>
        <v>7</v>
      </c>
      <c r="C11" s="82" t="s">
        <v>42</v>
      </c>
      <c r="D11" s="14">
        <f>D10</f>
        <v>72</v>
      </c>
      <c r="E11" s="16" t="s">
        <v>3</v>
      </c>
      <c r="F11" s="78"/>
      <c r="G11" s="133">
        <f>IF(F11="","",IF(F11=F10,"C","D"))</f>
      </c>
      <c r="H11" s="133"/>
      <c r="I11" s="14">
        <f>K10*M10</f>
        <v>30</v>
      </c>
      <c r="J11" s="23" t="s">
        <v>2</v>
      </c>
      <c r="K11" s="14">
        <f>K10</f>
        <v>2</v>
      </c>
      <c r="L11" s="16" t="s">
        <v>3</v>
      </c>
      <c r="M11" s="78"/>
      <c r="N11" s="79">
        <f>IF(M11="","",IF(M11=M10,"C","D"))</f>
      </c>
      <c r="O11" s="79"/>
    </row>
    <row r="12" spans="2:15" s="21" customFormat="1" ht="37.5" customHeight="1">
      <c r="B12" s="3">
        <v>94</v>
      </c>
      <c r="C12" s="3"/>
      <c r="D12" s="3">
        <v>5</v>
      </c>
      <c r="E12" s="3"/>
      <c r="F12" s="3">
        <f>B12*D12</f>
        <v>470</v>
      </c>
      <c r="G12" s="122">
        <f>IF(AND(G13="D",$A$1=1),D12&amp;" ( "&amp;TRUNC(B12/10)*10&amp;" + "&amp;MOD(B13,10)&amp;" ) = "&amp;D13&amp;" · "&amp;TRUNC(B12/10)*10&amp;" + "&amp;D13&amp;" · "&amp;MOD(B13,10),IF(AND($A$1=2,G13="D"),"( "&amp;B12/10&amp;" · "&amp;D12/10&amp;" ) · ( 10 · 10 )",""))</f>
      </c>
      <c r="H12" s="122"/>
      <c r="I12" s="3"/>
      <c r="J12" s="3"/>
      <c r="K12" s="3">
        <v>2</v>
      </c>
      <c r="L12" s="3"/>
      <c r="M12" s="3">
        <v>87</v>
      </c>
      <c r="N12" s="122">
        <f>IF(AND($A$1=1,N13="D"),"( "&amp;G5*K13&amp;" + "&amp;H5&amp;" ) : "&amp;K13&amp;" = "&amp;G5*K13&amp;" : "&amp;K13&amp;" + "&amp;H5&amp;" : "&amp;K13,IF(AND($A$1=2,N13="D"),I13/10&amp;" : "&amp;K12/10,""))</f>
      </c>
      <c r="O12" s="122"/>
    </row>
    <row r="13" spans="2:15" s="13" customFormat="1" ht="22.5" customHeight="1">
      <c r="B13" s="14">
        <f>B12</f>
        <v>94</v>
      </c>
      <c r="C13" s="82" t="s">
        <v>42</v>
      </c>
      <c r="D13" s="14">
        <f>D12</f>
        <v>5</v>
      </c>
      <c r="E13" s="16" t="s">
        <v>3</v>
      </c>
      <c r="F13" s="78"/>
      <c r="G13" s="133">
        <f>IF(F13="","",IF(F13=F12,"C","D"))</f>
      </c>
      <c r="H13" s="133"/>
      <c r="I13" s="14">
        <f>K12*M12</f>
        <v>174</v>
      </c>
      <c r="J13" s="23" t="s">
        <v>2</v>
      </c>
      <c r="K13" s="14">
        <f>K12</f>
        <v>2</v>
      </c>
      <c r="L13" s="16" t="s">
        <v>3</v>
      </c>
      <c r="M13" s="78"/>
      <c r="N13" s="79">
        <f>IF(M13="","",IF(M13=M12,"C","D"))</f>
      </c>
      <c r="O13" s="79"/>
    </row>
    <row r="14" spans="2:15" s="21" customFormat="1" ht="37.5" customHeight="1">
      <c r="B14" s="5">
        <v>17</v>
      </c>
      <c r="C14" s="3"/>
      <c r="D14" s="3">
        <v>5</v>
      </c>
      <c r="E14" s="3"/>
      <c r="F14" s="3">
        <f>B14*D14</f>
        <v>85</v>
      </c>
      <c r="G14" s="122">
        <f>IF(AND(G15="D",$A$1=1),D14&amp;" ( "&amp;TRUNC(B14/10)*10&amp;" + "&amp;MOD(B15,10)&amp;" ) = "&amp;D15&amp;" · "&amp;TRUNC(B14/10)*10&amp;" + "&amp;D15&amp;" · "&amp;MOD(B15,10),IF(AND($A$1=2,G15="D"),"( "&amp;B14/10&amp;" · "&amp;D14&amp;" ) ·10 ",""))</f>
      </c>
      <c r="H14" s="122"/>
      <c r="I14" s="3"/>
      <c r="J14" s="3"/>
      <c r="K14" s="3">
        <v>7</v>
      </c>
      <c r="L14" s="3"/>
      <c r="M14" s="3">
        <v>42</v>
      </c>
      <c r="N14" s="122">
        <f>IF(AND($A$1=1,N15="D"),"( "&amp;G7*K15&amp;" + "&amp;H7&amp;" ) : "&amp;K15&amp;" = "&amp;G7*K15&amp;" : "&amp;K15&amp;" + "&amp;H7&amp;" : "&amp;K15,IF(AND($A$1=2,N15="D"),I15/10&amp;" : "&amp;K14/10,""))</f>
      </c>
      <c r="O14" s="122"/>
    </row>
    <row r="15" spans="2:15" s="13" customFormat="1" ht="22.5" customHeight="1">
      <c r="B15" s="14">
        <f>B14</f>
        <v>17</v>
      </c>
      <c r="C15" s="82" t="s">
        <v>42</v>
      </c>
      <c r="D15" s="14">
        <f>D14</f>
        <v>5</v>
      </c>
      <c r="E15" s="16" t="s">
        <v>3</v>
      </c>
      <c r="F15" s="78"/>
      <c r="G15" s="133">
        <f>IF(F15="","",IF(F15=F14,"C","D"))</f>
      </c>
      <c r="H15" s="133"/>
      <c r="I15" s="14">
        <f>K14*M14</f>
        <v>294</v>
      </c>
      <c r="J15" s="23" t="s">
        <v>2</v>
      </c>
      <c r="K15" s="14">
        <f>K14</f>
        <v>7</v>
      </c>
      <c r="L15" s="16" t="s">
        <v>3</v>
      </c>
      <c r="M15" s="78"/>
      <c r="N15" s="79">
        <f>IF(M15="","",IF(M15=M14,"C","D"))</f>
      </c>
      <c r="O15" s="79"/>
    </row>
    <row r="17" ht="24" customHeight="1"/>
    <row r="19" ht="25.5" customHeight="1">
      <c r="O19" s="42"/>
    </row>
  </sheetData>
  <mergeCells count="12">
    <mergeCell ref="G11:H11"/>
    <mergeCell ref="G12:H12"/>
    <mergeCell ref="G15:H15"/>
    <mergeCell ref="G14:H14"/>
    <mergeCell ref="N14:O14"/>
    <mergeCell ref="N8:O8"/>
    <mergeCell ref="G13:H13"/>
    <mergeCell ref="N10:O10"/>
    <mergeCell ref="N12:O12"/>
    <mergeCell ref="G8:H8"/>
    <mergeCell ref="G9:H9"/>
    <mergeCell ref="G10:H10"/>
  </mergeCells>
  <conditionalFormatting sqref="F9 F11 F13 F15 M9 M11 M13 M15">
    <cfRule type="expression" priority="1" dxfId="4" stopIfTrue="1">
      <formula>(G9="C")</formula>
    </cfRule>
    <cfRule type="expression" priority="2" dxfId="5" stopIfTrue="1">
      <formula>(G9="D")</formula>
    </cfRule>
  </conditionalFormatting>
  <conditionalFormatting sqref="G9:H9 G11:H11 G13:H13 G15:H15 N9:O9 N11:O11 N13:O13 N15:O15">
    <cfRule type="cellIs" priority="3" dxfId="3" operator="equal" stopIfTrue="1">
      <formula>"C"</formula>
    </cfRule>
  </conditionalFormatting>
  <dataValidations count="1">
    <dataValidation type="custom" allowBlank="1" showInputMessage="1" showErrorMessage="1" errorTitle="UWAGA!" error="Wpisana wartość jest nieprawidłowa." sqref="F9 F11 F13 F15 M9 M11 M13 M15">
      <formula1>AND(ISNUMBER(F9),LEN(F9)&lt;=5,LEFT(CELL("format",F9))&lt;&gt;"D",LEFT(CELL("format",F9))&lt;&gt;"P")</formula1>
    </dataValidation>
  </dataValidations>
  <printOptions/>
  <pageMargins left="0.75" right="0.75" top="1" bottom="1" header="0.5" footer="0.5"/>
  <pageSetup horizontalDpi="2400" verticalDpi="2400" orientation="portrait" paperSize="9" r:id="rId3"/>
  <drawing r:id="rId1"/>
  <picture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1"/>
  <dimension ref="A1:P25"/>
  <sheetViews>
    <sheetView showGridLines="0" showRowColHeaders="0" showOutlineSymbols="0" workbookViewId="0" topLeftCell="A1">
      <selection activeCell="C8" sqref="C8"/>
    </sheetView>
  </sheetViews>
  <sheetFormatPr defaultColWidth="8.796875" defaultRowHeight="15"/>
  <cols>
    <col min="1" max="1" width="1.796875" style="61" customWidth="1"/>
    <col min="2" max="2" width="3.296875" style="61" customWidth="1"/>
    <col min="3" max="3" width="7.19921875" style="61" customWidth="1"/>
    <col min="4" max="4" width="2.296875" style="61" customWidth="1"/>
    <col min="5" max="5" width="7.09765625" style="61" customWidth="1"/>
    <col min="6" max="6" width="2.296875" style="61" customWidth="1"/>
    <col min="7" max="7" width="7.09765625" style="61" customWidth="1"/>
    <col min="8" max="8" width="2.59765625" style="61" customWidth="1"/>
    <col min="9" max="9" width="7.09765625" style="61" customWidth="1"/>
    <col min="10" max="10" width="2.09765625" style="61" customWidth="1"/>
    <col min="11" max="16384" width="7.09765625" style="61" customWidth="1"/>
  </cols>
  <sheetData>
    <row r="1" spans="1:5" ht="60" customHeight="1">
      <c r="A1" s="60">
        <v>100</v>
      </c>
      <c r="B1" s="60">
        <v>200</v>
      </c>
      <c r="C1" s="60">
        <v>300</v>
      </c>
      <c r="D1" s="60">
        <v>400</v>
      </c>
      <c r="E1" s="60"/>
    </row>
    <row r="2" ht="12.75"/>
    <row r="3" spans="2:15" ht="18" customHeight="1" thickBot="1">
      <c r="B3" s="62" t="s">
        <v>25</v>
      </c>
      <c r="C3" s="63" t="s">
        <v>26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2:15" ht="19.5" thickBot="1" thickTop="1">
      <c r="B4" s="62"/>
      <c r="C4" s="65"/>
      <c r="E4" s="66"/>
      <c r="F4" s="67"/>
      <c r="G4" s="66"/>
      <c r="H4" s="67"/>
      <c r="I4" s="66"/>
      <c r="K4" s="147"/>
      <c r="L4" s="147"/>
      <c r="M4" s="147"/>
      <c r="N4" s="64"/>
      <c r="O4" s="64"/>
    </row>
    <row r="5" spans="2:15" ht="15.75" customHeight="1" thickTop="1">
      <c r="B5" s="62"/>
      <c r="C5" s="68"/>
      <c r="D5" s="64"/>
      <c r="E5" s="66"/>
      <c r="F5" s="69"/>
      <c r="G5" s="66"/>
      <c r="H5" s="69"/>
      <c r="I5" s="66"/>
      <c r="J5" s="69"/>
      <c r="K5" s="66"/>
      <c r="L5" s="64"/>
      <c r="M5" s="64"/>
      <c r="N5" s="64"/>
      <c r="O5" s="64"/>
    </row>
    <row r="6" ht="15.75">
      <c r="C6" s="68" t="s">
        <v>68</v>
      </c>
    </row>
    <row r="7" ht="39.75" customHeight="1">
      <c r="C7" s="68"/>
    </row>
    <row r="8" spans="2:7" ht="21.75" customHeight="1">
      <c r="B8" s="62" t="s">
        <v>27</v>
      </c>
      <c r="C8" s="70"/>
      <c r="E8" s="71" t="s">
        <v>66</v>
      </c>
      <c r="F8" s="71"/>
      <c r="G8" s="71"/>
    </row>
    <row r="9" spans="5:7" ht="15">
      <c r="E9" s="106" t="s">
        <v>67</v>
      </c>
      <c r="F9" s="71" t="s">
        <v>28</v>
      </c>
      <c r="G9" s="71"/>
    </row>
    <row r="10" spans="3:16" ht="21.75" customHeight="1">
      <c r="C10" s="70"/>
      <c r="E10" s="107" t="s">
        <v>67</v>
      </c>
      <c r="F10" s="148" t="s">
        <v>69</v>
      </c>
      <c r="G10" s="148"/>
      <c r="H10" s="148"/>
      <c r="I10" s="148"/>
      <c r="J10" s="148"/>
      <c r="K10" s="148"/>
      <c r="L10" s="148"/>
      <c r="M10" s="148"/>
      <c r="N10" s="148"/>
      <c r="O10" s="148"/>
      <c r="P10" s="148"/>
    </row>
    <row r="11" spans="3:16" ht="13.5" customHeight="1">
      <c r="C11" s="72"/>
      <c r="E11" s="72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</row>
    <row r="12" ht="33.75" customHeight="1"/>
    <row r="13" spans="2:16" ht="33.75" customHeight="1">
      <c r="B13" s="62" t="s">
        <v>29</v>
      </c>
      <c r="C13" s="73" t="s">
        <v>30</v>
      </c>
      <c r="D13" s="148" t="s">
        <v>70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</row>
    <row r="14" spans="3:16" ht="33" customHeight="1">
      <c r="C14" s="74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</row>
    <row r="15" spans="2:16" ht="30.75" customHeight="1">
      <c r="B15" s="62" t="s">
        <v>31</v>
      </c>
      <c r="C15" s="75" t="s">
        <v>32</v>
      </c>
      <c r="D15" s="148" t="s">
        <v>71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</row>
    <row r="16" spans="4:16" ht="16.5" customHeight="1"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</row>
    <row r="17" ht="34.5" customHeight="1"/>
    <row r="18" spans="2:15" ht="15.75" customHeight="1">
      <c r="B18" s="62" t="s">
        <v>33</v>
      </c>
      <c r="C18" s="68" t="s">
        <v>72</v>
      </c>
      <c r="H18" s="71"/>
      <c r="I18" s="71"/>
      <c r="J18" s="71"/>
      <c r="K18" s="71"/>
      <c r="L18" s="71"/>
      <c r="M18" s="71"/>
      <c r="N18" s="71"/>
      <c r="O18" s="71"/>
    </row>
    <row r="19" spans="8:15" ht="33.75" customHeight="1">
      <c r="H19" s="71"/>
      <c r="I19" s="71"/>
      <c r="J19" s="71"/>
      <c r="K19" s="71"/>
      <c r="L19" s="71"/>
      <c r="M19" s="71"/>
      <c r="N19" s="71"/>
      <c r="O19" s="71"/>
    </row>
    <row r="20" spans="2:16" ht="15.75" customHeight="1">
      <c r="B20" s="62" t="s">
        <v>34</v>
      </c>
      <c r="C20" s="124" t="s">
        <v>73</v>
      </c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</row>
    <row r="21" spans="3:16" ht="9.75" customHeight="1"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</row>
    <row r="22" spans="3:16" ht="9.75" customHeight="1"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</row>
    <row r="23" spans="3:11" ht="15.75">
      <c r="C23" s="68" t="s">
        <v>35</v>
      </c>
      <c r="K23" s="101" t="s">
        <v>63</v>
      </c>
    </row>
    <row r="24" ht="33.75" customHeight="1"/>
    <row r="25" spans="2:12" ht="16.5" customHeight="1">
      <c r="B25" s="62" t="s">
        <v>36</v>
      </c>
      <c r="C25" s="68" t="s">
        <v>37</v>
      </c>
      <c r="H25" s="76" t="s">
        <v>38</v>
      </c>
      <c r="I25" s="123" t="s">
        <v>39</v>
      </c>
      <c r="J25" s="123"/>
      <c r="K25" s="123"/>
      <c r="L25" s="68" t="s">
        <v>74</v>
      </c>
    </row>
    <row r="26" ht="20.25" customHeight="1"/>
  </sheetData>
  <mergeCells count="6">
    <mergeCell ref="I25:K25"/>
    <mergeCell ref="C20:P22"/>
    <mergeCell ref="K4:M4"/>
    <mergeCell ref="D13:P14"/>
    <mergeCell ref="D15:P16"/>
    <mergeCell ref="F10:P11"/>
  </mergeCells>
  <conditionalFormatting sqref="C10 C8">
    <cfRule type="expression" priority="1" dxfId="16" stopIfTrue="1">
      <formula>(C8/C10=IU8)</formula>
    </cfRule>
    <cfRule type="expression" priority="2" dxfId="17" stopIfTrue="1">
      <formula>AND((C8/C10&lt;&gt;IU8),C8&lt;&gt;"",C10&lt;&gt;"")</formula>
    </cfRule>
  </conditionalFormatting>
  <conditionalFormatting sqref="G4 I5">
    <cfRule type="expression" priority="3" dxfId="16" stopIfTrue="1">
      <formula>(G4/E2=A4)</formula>
    </cfRule>
    <cfRule type="expression" priority="4" dxfId="18" stopIfTrue="1">
      <formula>AND((G4/E2&lt;&gt;A4),G4&lt;&gt;"",E2&lt;&gt;"")</formula>
    </cfRule>
  </conditionalFormatting>
  <conditionalFormatting sqref="I4 K5">
    <cfRule type="expression" priority="5" dxfId="19" stopIfTrue="1">
      <formula>(I4/I2=E4)</formula>
    </cfRule>
    <cfRule type="expression" priority="6" dxfId="20" stopIfTrue="1">
      <formula>AND((I4/I2&lt;&gt;E4),I4&lt;&gt;"",I2&lt;&gt;"")</formula>
    </cfRule>
  </conditionalFormatting>
  <conditionalFormatting sqref="E4 G5">
    <cfRule type="expression" priority="7" dxfId="16" stopIfTrue="1">
      <formula>(E4/C2=IU1)</formula>
    </cfRule>
    <cfRule type="expression" priority="8" dxfId="17" stopIfTrue="1">
      <formula>AND((E4/C2&lt;&gt;IU1),E4&lt;&gt;"",C2&lt;&gt;"")</formula>
    </cfRule>
  </conditionalFormatting>
  <conditionalFormatting sqref="C4 E5">
    <cfRule type="expression" priority="9" dxfId="16" stopIfTrue="1">
      <formula>(C4/A2=IS1)</formula>
    </cfRule>
    <cfRule type="expression" priority="10" dxfId="21" stopIfTrue="1">
      <formula>AND((C4/A2&lt;&gt;IS1),C4&lt;&gt;"",A2&lt;&gt;"")</formula>
    </cfRule>
  </conditionalFormatting>
  <dataValidations count="1">
    <dataValidation type="whole" allowBlank="1" showInputMessage="1" showErrorMessage="1" errorTitle="UWAGA!" error="Wpisana wartość jest nieprawidłowa." sqref="L7 C10 C8">
      <formula1>0</formula1>
      <formula2>1000</formula2>
    </dataValidation>
  </dataValidations>
  <printOptions/>
  <pageMargins left="0.75" right="0.75" top="1" bottom="1" header="0.5" footer="0.5"/>
  <pageSetup horizontalDpi="300" verticalDpi="300" orientation="portrait" paperSize="9" r:id="rId5"/>
  <drawing r:id="rId3"/>
  <legacyDrawing r:id="rId2"/>
  <picture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L26"/>
  <sheetViews>
    <sheetView showGridLines="0" showRowColHeaders="0" showOutlineSymbols="0" workbookViewId="0" topLeftCell="A2">
      <selection activeCell="H6" sqref="H6"/>
    </sheetView>
  </sheetViews>
  <sheetFormatPr defaultColWidth="8.796875" defaultRowHeight="15"/>
  <cols>
    <col min="1" max="1" width="2.09765625" style="0" customWidth="1"/>
    <col min="2" max="2" width="2" style="0" customWidth="1"/>
    <col min="3" max="3" width="1.8984375" style="0" customWidth="1"/>
    <col min="4" max="4" width="1.69921875" style="0" customWidth="1"/>
    <col min="5" max="5" width="12.19921875" style="0" customWidth="1"/>
    <col min="6" max="6" width="3.3984375" style="0" customWidth="1"/>
    <col min="7" max="7" width="12.19921875" style="0" customWidth="1"/>
    <col min="8" max="8" width="2.8984375" style="0" customWidth="1"/>
    <col min="9" max="9" width="12.19921875" style="0" customWidth="1"/>
  </cols>
  <sheetData>
    <row r="1" spans="1:11" ht="15" hidden="1">
      <c r="A1" t="s">
        <v>12</v>
      </c>
      <c r="B1">
        <v>34</v>
      </c>
      <c r="D1" t="s">
        <v>0</v>
      </c>
      <c r="E1">
        <v>45</v>
      </c>
      <c r="G1">
        <v>79</v>
      </c>
      <c r="I1" t="s">
        <v>4</v>
      </c>
      <c r="K1" t="s">
        <v>7</v>
      </c>
    </row>
    <row r="2" spans="2:11" ht="3" customHeight="1">
      <c r="B2">
        <v>56</v>
      </c>
      <c r="D2" t="s">
        <v>84</v>
      </c>
      <c r="E2">
        <v>34</v>
      </c>
      <c r="G2">
        <v>22</v>
      </c>
      <c r="I2" t="s">
        <v>41</v>
      </c>
      <c r="J2" s="3"/>
      <c r="K2" s="3" t="s">
        <v>8</v>
      </c>
    </row>
    <row r="3" spans="2:11" ht="18" customHeight="1" hidden="1">
      <c r="B3">
        <v>23</v>
      </c>
      <c r="D3" t="s">
        <v>42</v>
      </c>
      <c r="E3">
        <v>6</v>
      </c>
      <c r="G3">
        <v>138</v>
      </c>
      <c r="I3" t="s">
        <v>5</v>
      </c>
      <c r="J3" s="3" t="s">
        <v>9</v>
      </c>
      <c r="K3" s="3"/>
    </row>
    <row r="4" spans="2:11" ht="21" customHeight="1" hidden="1">
      <c r="B4">
        <v>99</v>
      </c>
      <c r="D4" t="s">
        <v>2</v>
      </c>
      <c r="E4">
        <v>11</v>
      </c>
      <c r="G4">
        <v>9</v>
      </c>
      <c r="I4" t="s">
        <v>6</v>
      </c>
      <c r="J4" s="3" t="s">
        <v>10</v>
      </c>
      <c r="K4" s="3" t="s">
        <v>11</v>
      </c>
    </row>
    <row r="5" spans="10:11" ht="35.25" customHeight="1">
      <c r="J5" s="3"/>
      <c r="K5" s="3"/>
    </row>
    <row r="7" spans="2:5" ht="18">
      <c r="B7" s="8"/>
      <c r="C7" s="2"/>
      <c r="E7" s="9"/>
    </row>
    <row r="8" ht="45" customHeight="1"/>
    <row r="9" spans="5:9" ht="33.75" customHeight="1">
      <c r="E9" s="1"/>
      <c r="F9" s="130" t="str">
        <f>IF(A1="d",I1,IF(A1="o",I2,IF(A1="m",I3,I4)))</f>
        <v>suma</v>
      </c>
      <c r="G9" s="131"/>
      <c r="H9" s="131"/>
      <c r="I9" s="131"/>
    </row>
    <row r="10" ht="60" customHeight="1"/>
    <row r="11" spans="5:10" ht="45.75" customHeight="1">
      <c r="E11" s="119">
        <f>IF(A1="d",B1,IF(A1="o",B2,IF(A1="m",B3,B4)))</f>
        <v>34</v>
      </c>
      <c r="F11" s="120" t="str">
        <f>IF($A$1="d",D1,IF($A$1="o",D2,IF(OR($A$1="m",A1="p"),D3,D4)))</f>
        <v>+</v>
      </c>
      <c r="G11" s="121">
        <f>IF($A$1="d",E1,IF($A$1="o",E2,IF($A$1="m",E3,E4)))</f>
        <v>45</v>
      </c>
      <c r="H11" s="114" t="s">
        <v>3</v>
      </c>
      <c r="I11" s="118">
        <f>IF($A$1="d",G1,IF($A$1="o",G2,IF($A$1="m",G3,G4)))</f>
        <v>79</v>
      </c>
      <c r="J11" s="116"/>
    </row>
    <row r="12" ht="30.75" customHeight="1">
      <c r="I12" s="115"/>
    </row>
    <row r="13" spans="1:7" ht="33.75" customHeight="1">
      <c r="A13" s="111">
        <f>IF(A1="p",2,"")</f>
      </c>
      <c r="E13" s="117" t="s">
        <v>7</v>
      </c>
      <c r="F13" s="113" t="s">
        <v>83</v>
      </c>
      <c r="G13" s="117" t="s">
        <v>7</v>
      </c>
    </row>
    <row r="16" ht="15">
      <c r="I16" s="112"/>
    </row>
    <row r="17" spans="5:6" ht="15.75">
      <c r="E17" s="132"/>
      <c r="F17" s="132"/>
    </row>
    <row r="20" spans="5:6" ht="15.75">
      <c r="E20" s="132"/>
      <c r="F20" s="132"/>
    </row>
    <row r="21" ht="19.5" customHeight="1"/>
    <row r="23" spans="5:6" ht="15.75">
      <c r="E23" s="132"/>
      <c r="F23" s="132"/>
    </row>
    <row r="26" ht="15">
      <c r="L26" s="22"/>
    </row>
  </sheetData>
  <mergeCells count="4">
    <mergeCell ref="F9:I9"/>
    <mergeCell ref="E23:F23"/>
    <mergeCell ref="E17:F17"/>
    <mergeCell ref="E20:F20"/>
  </mergeCells>
  <conditionalFormatting sqref="F9 G13 I11 F11:G11">
    <cfRule type="expression" priority="1" dxfId="0" stopIfTrue="1">
      <formula>($A$1="d")</formula>
    </cfRule>
    <cfRule type="expression" priority="2" dxfId="1" stopIfTrue="1">
      <formula>($A$1="o")</formula>
    </cfRule>
    <cfRule type="expression" priority="3" dxfId="2" stopIfTrue="1">
      <formula>($A$1="m")</formula>
    </cfRule>
  </conditionalFormatting>
  <conditionalFormatting sqref="E13 E11">
    <cfRule type="expression" priority="4" dxfId="0" stopIfTrue="1">
      <formula>($A$1="d")</formula>
    </cfRule>
    <cfRule type="expression" priority="5" dxfId="1" stopIfTrue="1">
      <formula>($A$1="o")</formula>
    </cfRule>
    <cfRule type="expression" priority="6" dxfId="2" stopIfTrue="1">
      <formula>($A$1="m")</formula>
    </cfRule>
  </conditionalFormatting>
  <printOptions/>
  <pageMargins left="0.75" right="0.75" top="1" bottom="1" header="0.5" footer="0.5"/>
  <pageSetup horizontalDpi="360" verticalDpi="360" orientation="portrait" paperSize="9" r:id="rId3"/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O17"/>
  <sheetViews>
    <sheetView showGridLines="0" showRowColHeaders="0" showOutlineSymbols="0" workbookViewId="0" topLeftCell="A1">
      <selection activeCell="F8" sqref="F8"/>
    </sheetView>
  </sheetViews>
  <sheetFormatPr defaultColWidth="8.796875" defaultRowHeight="15"/>
  <cols>
    <col min="1" max="1" width="4.3984375" style="0" customWidth="1"/>
    <col min="2" max="2" width="6.09765625" style="0" customWidth="1"/>
    <col min="3" max="3" width="2.19921875" style="0" bestFit="1" customWidth="1"/>
    <col min="4" max="4" width="6.09765625" style="0" customWidth="1"/>
    <col min="5" max="5" width="2.796875" style="0" customWidth="1"/>
    <col min="6" max="6" width="8.296875" style="0" customWidth="1"/>
    <col min="7" max="7" width="13.8984375" style="0" customWidth="1"/>
    <col min="8" max="8" width="2.3984375" style="0" customWidth="1"/>
    <col min="9" max="9" width="6.09765625" style="0" customWidth="1"/>
    <col min="10" max="10" width="2.296875" style="0" customWidth="1"/>
    <col min="11" max="11" width="6.09765625" style="0" customWidth="1"/>
    <col min="12" max="12" width="2.3984375" style="0" customWidth="1"/>
    <col min="13" max="13" width="8.296875" style="0" customWidth="1"/>
  </cols>
  <sheetData>
    <row r="1" ht="54" customHeight="1">
      <c r="A1" s="3">
        <v>1</v>
      </c>
    </row>
    <row r="2" spans="1:2" ht="15">
      <c r="A2" s="80" t="str">
        <f>IF(COUNTIF(G8:N14,"C")=8,"BRAWO!","Oblicz w pamięci                           i uzupełnij:")</f>
        <v>Oblicz w pamięci                           i uzupełnij:</v>
      </c>
      <c r="B2" s="8"/>
    </row>
    <row r="5" ht="11.25" customHeight="1"/>
    <row r="7" spans="3:14" ht="22.5" customHeight="1">
      <c r="C7" s="43"/>
      <c r="F7" s="3">
        <f>B8+D8</f>
        <v>41</v>
      </c>
      <c r="G7" s="134">
        <f>IF(AND(G8="spróbuj jeszcze raz",$A$1=1),"( "&amp;TRUNC(B8/10)*10&amp;" + "&amp;TRUNC(D8/10)*10&amp;" ) + ( "&amp;MOD(B8,10)&amp;" + "&amp;MOD(D8,10)&amp;" )",IF(AND($A$1=2,G8="spróbuj jeszcze raz"),"( "&amp;TRUNC(B8/100)*100&amp;" + "&amp;TRUNC(D8/100)*100&amp;" ) + ( "&amp;MOD(B8,100)&amp;" + "&amp;MOD(D8,100)&amp;")",""))</f>
      </c>
      <c r="H7" s="134"/>
      <c r="I7" s="3">
        <v>67</v>
      </c>
      <c r="J7" s="3"/>
      <c r="K7" s="3">
        <v>85</v>
      </c>
      <c r="M7" s="3">
        <f>I8-K8</f>
        <v>18</v>
      </c>
      <c r="N7" s="22">
        <f>IF(AND(N8="spróbuj jeszcze raz",$A$1=1)," ( "&amp;I8&amp;" - "&amp;TRUNC(K8/10)*10&amp;" ) - "&amp;MOD(K8,10),IF(AND(N8="spróbuj jeszcze raz",$A$1=2),"( "&amp;I8&amp;" - "&amp;TRUNC(K8/100)*100&amp;" ) - "&amp;MOD(K8,100),""))</f>
      </c>
    </row>
    <row r="8" spans="2:15" s="13" customFormat="1" ht="22.5" customHeight="1">
      <c r="B8" s="14">
        <v>27</v>
      </c>
      <c r="C8" s="15" t="s">
        <v>0</v>
      </c>
      <c r="D8" s="14">
        <v>14</v>
      </c>
      <c r="E8" s="16" t="s">
        <v>3</v>
      </c>
      <c r="F8" s="78"/>
      <c r="G8" s="133">
        <f>IF(F8="","",IF(F8=F7,"C","D"))</f>
      </c>
      <c r="H8" s="133"/>
      <c r="I8" s="14">
        <f>IF(I7&gt;K7,I7,K7)</f>
        <v>85</v>
      </c>
      <c r="J8" s="17" t="s">
        <v>1</v>
      </c>
      <c r="K8" s="14">
        <f>IF(K7&lt;=I7,K7,I7)</f>
        <v>67</v>
      </c>
      <c r="L8" s="16" t="s">
        <v>3</v>
      </c>
      <c r="M8" s="78"/>
      <c r="N8" s="79">
        <f>IF(M8="","",IF(M8=M7,"C","D"))</f>
      </c>
      <c r="O8" s="79"/>
    </row>
    <row r="9" spans="6:14" ht="33.75" customHeight="1">
      <c r="F9" s="3">
        <f>B10+D10</f>
        <v>113</v>
      </c>
      <c r="G9" s="134">
        <f>IF(AND(G10="spróbuj jeszcze raz",$A$1=1),"( "&amp;TRUNC(B10/10)*10&amp;" + "&amp;TRUNC(D10/10)*10&amp;" ) + ( "&amp;MOD(B10,10)&amp;" + "&amp;MOD(D10,10)&amp;" )",IF(AND($A$1=2,G10="spróbuj jeszcze raz"),"( "&amp;TRUNC(B10/100)*100&amp;" + "&amp;TRUNC(D10/100)*100&amp;" ) + ( "&amp;MOD(B10,100)&amp;" + "&amp;MOD(D10,100)&amp;")",""))</f>
      </c>
      <c r="H9" s="134"/>
      <c r="I9" s="3">
        <v>31</v>
      </c>
      <c r="J9" s="3"/>
      <c r="K9" s="3">
        <v>54</v>
      </c>
      <c r="M9" s="3">
        <f>I10-K10</f>
        <v>23</v>
      </c>
      <c r="N9" s="22">
        <f>IF(AND(N10="spróbuj jeszcze raz",$A$1=1)," ( "&amp;I10&amp;" - "&amp;TRUNC(K10/10)*10&amp;" ) - "&amp;MOD(K10,10),IF(AND(N10="spróbuj jeszcze raz",$A$1=2),"( "&amp;I10&amp;" - "&amp;TRUNC(K10/100)*100&amp;" ) - "&amp;MOD(K10,100),""))</f>
      </c>
    </row>
    <row r="10" spans="2:14" s="13" customFormat="1" ht="22.5" customHeight="1">
      <c r="B10" s="14">
        <v>77</v>
      </c>
      <c r="C10" s="15" t="s">
        <v>0</v>
      </c>
      <c r="D10" s="14">
        <v>36</v>
      </c>
      <c r="E10" s="16" t="s">
        <v>3</v>
      </c>
      <c r="F10" s="78"/>
      <c r="G10" s="133">
        <f>IF(F10="","",IF(F10=F9,"C","D"))</f>
      </c>
      <c r="H10" s="133"/>
      <c r="I10" s="14">
        <f>IF(I9&gt;K9,I9,K9)</f>
        <v>54</v>
      </c>
      <c r="J10" s="17" t="s">
        <v>1</v>
      </c>
      <c r="K10" s="14">
        <f>IF(K9&lt;=I9,K9,I9)</f>
        <v>31</v>
      </c>
      <c r="L10" s="16" t="s">
        <v>3</v>
      </c>
      <c r="M10" s="78"/>
      <c r="N10" s="79">
        <f>IF(M10="","",IF(M10=M9,"C","D"))</f>
      </c>
    </row>
    <row r="11" spans="6:14" ht="32.25" customHeight="1">
      <c r="F11" s="3">
        <f>B12+D12</f>
        <v>115</v>
      </c>
      <c r="G11" s="134">
        <f>IF(AND(G12="spróbuj jeszcze raz",$A$1=1),"( "&amp;TRUNC(B12/10)*10&amp;" + "&amp;TRUNC(D12/10)*10&amp;" ) + ( "&amp;MOD(B12,10)&amp;" + "&amp;MOD(D12,10)&amp;" )",IF(AND($A$1=2,G12="spróbuj jeszcze raz"),"( "&amp;TRUNC(B12/100)*100&amp;" + "&amp;TRUNC(D12/100)*100&amp;" ) + ( "&amp;MOD(B12,100)&amp;" + "&amp;MOD(D12,100)&amp;")",""))</f>
      </c>
      <c r="H11" s="134"/>
      <c r="I11" s="3">
        <v>32</v>
      </c>
      <c r="J11" s="3"/>
      <c r="K11" s="3">
        <v>44</v>
      </c>
      <c r="M11" s="3">
        <f>I12-K12</f>
        <v>12</v>
      </c>
      <c r="N11" s="22">
        <f>IF(AND(N12="spróbuj jeszcze raz",$A$1=1)," ( "&amp;I12&amp;" - "&amp;TRUNC(K12/10)*10&amp;" ) - "&amp;MOD(K12,10),IF(AND(N12="spróbuj jeszcze raz",$A$1=2),"( "&amp;I12&amp;" - "&amp;TRUNC(K12/100)*100&amp;" ) - "&amp;MOD(K12,100),""))</f>
      </c>
    </row>
    <row r="12" spans="2:14" s="13" customFormat="1" ht="22.5" customHeight="1">
      <c r="B12" s="14">
        <v>40</v>
      </c>
      <c r="C12" s="15" t="s">
        <v>0</v>
      </c>
      <c r="D12" s="14">
        <v>75</v>
      </c>
      <c r="E12" s="16" t="s">
        <v>3</v>
      </c>
      <c r="F12" s="78"/>
      <c r="G12" s="133">
        <f>IF(F12="","",IF(F12=F11,"C","D"))</f>
      </c>
      <c r="H12" s="133"/>
      <c r="I12" s="14">
        <f>IF(I11&gt;K11,I11,K11)</f>
        <v>44</v>
      </c>
      <c r="J12" s="17" t="s">
        <v>1</v>
      </c>
      <c r="K12" s="14">
        <f>IF(K11&lt;=I11,K11,I11)</f>
        <v>32</v>
      </c>
      <c r="L12" s="16" t="s">
        <v>3</v>
      </c>
      <c r="M12" s="78"/>
      <c r="N12" s="79">
        <f>IF(M12="","",IF(M12=M11,"C","D"))</f>
      </c>
    </row>
    <row r="13" spans="2:14" ht="34.5" customHeight="1">
      <c r="B13" s="4"/>
      <c r="F13" s="3">
        <f>B14+D14</f>
        <v>78</v>
      </c>
      <c r="G13" s="134">
        <f>IF(AND(G14="spróbuj jeszcze raz",$A$1=1),"( "&amp;TRUNC(B14/10)*10&amp;" + "&amp;TRUNC(D14/10)*10&amp;" ) + ( "&amp;MOD(B14,10)&amp;" + "&amp;MOD(D14,10)&amp;" )",IF(AND($A$1=2,G14="spróbuj jeszcze raz"),"( "&amp;TRUNC(B14/100)*100&amp;" + "&amp;TRUNC(D14/100)*100&amp;" ) + ( "&amp;MOD(B14,100)&amp;" + "&amp;MOD(D14,100)&amp;")",""))</f>
      </c>
      <c r="H13" s="134"/>
      <c r="I13" s="3">
        <v>91</v>
      </c>
      <c r="J13" s="3"/>
      <c r="K13" s="3">
        <v>39</v>
      </c>
      <c r="M13" s="3">
        <f>I14-K14</f>
        <v>52</v>
      </c>
      <c r="N13" s="22">
        <f>IF(AND(N14="spróbuj jeszcze raz",$A$1=1)," ( "&amp;I14&amp;" - "&amp;TRUNC(K14/10)*10&amp;" ) - "&amp;MOD(K14,10),IF(AND(N14="spróbuj jeszcze raz",$A$1=2),"( "&amp;I14&amp;" - "&amp;TRUNC(K14/100)*100&amp;" ) - "&amp;MOD(K14,100),""))</f>
      </c>
    </row>
    <row r="14" spans="2:14" s="13" customFormat="1" ht="22.5" customHeight="1">
      <c r="B14" s="14">
        <v>35</v>
      </c>
      <c r="C14" s="15" t="s">
        <v>0</v>
      </c>
      <c r="D14" s="14">
        <v>43</v>
      </c>
      <c r="E14" s="16" t="s">
        <v>3</v>
      </c>
      <c r="F14" s="78"/>
      <c r="G14" s="133">
        <f>IF(F14="","",IF(F14=F13,"C","D"))</f>
      </c>
      <c r="H14" s="133"/>
      <c r="I14" s="14">
        <f>IF(I13&gt;K13,I13,K13)</f>
        <v>91</v>
      </c>
      <c r="J14" s="17" t="s">
        <v>1</v>
      </c>
      <c r="K14" s="14">
        <f>IF(K13&lt;=I13,K13,I13)</f>
        <v>39</v>
      </c>
      <c r="L14" s="16" t="s">
        <v>3</v>
      </c>
      <c r="M14" s="78"/>
      <c r="N14" s="79">
        <f>IF(M14="","",IF(M14=M13,"C","D"))</f>
      </c>
    </row>
    <row r="16" ht="24" customHeight="1"/>
    <row r="17" spans="14:15" ht="15">
      <c r="N17" s="40"/>
      <c r="O17" s="22"/>
    </row>
    <row r="18" ht="25.5" customHeight="1"/>
  </sheetData>
  <mergeCells count="8">
    <mergeCell ref="G14:H14"/>
    <mergeCell ref="G7:H7"/>
    <mergeCell ref="G9:H9"/>
    <mergeCell ref="G11:H11"/>
    <mergeCell ref="G13:H13"/>
    <mergeCell ref="G8:H8"/>
    <mergeCell ref="G10:H10"/>
    <mergeCell ref="G12:H12"/>
  </mergeCells>
  <conditionalFormatting sqref="G8:H8 G10:H10 G12:H12 G14:H14 N8:O8 N10 N12 N14">
    <cfRule type="cellIs" priority="1" dxfId="3" operator="equal" stopIfTrue="1">
      <formula>"C"</formula>
    </cfRule>
  </conditionalFormatting>
  <conditionalFormatting sqref="F8 M12 F10 F12 F14 M8 M10 M14">
    <cfRule type="expression" priority="2" dxfId="4" stopIfTrue="1">
      <formula>(G8="C")</formula>
    </cfRule>
    <cfRule type="expression" priority="3" dxfId="5" stopIfTrue="1">
      <formula>(G8="D")</formula>
    </cfRule>
  </conditionalFormatting>
  <dataValidations count="1">
    <dataValidation type="custom" allowBlank="1" showInputMessage="1" showErrorMessage="1" errorTitle="UWAGA!" error="Wpisana wartość jest nieprawidłowa.&#10;" sqref="F8 F10 F12 F14 M8 M10 M12 M14">
      <formula1>AND(ISNUMBER(F8),LEN(F8)&lt;=6,LEFT(CELL("format",F8))&lt;&gt;"D",LEFT(CELL("format",F8))&lt;&gt;"P")</formula1>
    </dataValidation>
  </dataValidations>
  <printOptions/>
  <pageMargins left="0.75" right="0.75" top="1" bottom="1" header="0.5" footer="0.5"/>
  <pageSetup horizontalDpi="300" verticalDpi="300" orientation="portrait" paperSize="9" r:id="rId3"/>
  <drawing r:id="rId1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2:O19"/>
  <sheetViews>
    <sheetView showGridLines="0" showRowColHeaders="0" showOutlineSymbols="0" workbookViewId="0" topLeftCell="A1">
      <selection activeCell="D9" sqref="D9"/>
    </sheetView>
  </sheetViews>
  <sheetFormatPr defaultColWidth="8.796875" defaultRowHeight="15"/>
  <cols>
    <col min="1" max="2" width="7.09765625" style="47" customWidth="1"/>
    <col min="3" max="3" width="3.3984375" style="47" customWidth="1"/>
    <col min="4" max="4" width="7.09765625" style="47" bestFit="1" customWidth="1"/>
    <col min="5" max="5" width="3.69921875" style="47" customWidth="1"/>
    <col min="6" max="6" width="8.19921875" style="47" customWidth="1"/>
    <col min="7" max="7" width="7.296875" style="47" customWidth="1"/>
    <col min="8" max="8" width="4.3984375" style="47" customWidth="1"/>
    <col min="9" max="9" width="7.09765625" style="47" customWidth="1"/>
    <col min="10" max="10" width="3.796875" style="47" customWidth="1"/>
    <col min="11" max="11" width="7.09765625" style="47" customWidth="1"/>
    <col min="12" max="12" width="3.296875" style="47" customWidth="1"/>
    <col min="13" max="13" width="8.296875" style="47" customWidth="1"/>
    <col min="14" max="14" width="6.59765625" style="47" customWidth="1"/>
    <col min="15" max="16384" width="8.8984375" style="47" customWidth="1"/>
  </cols>
  <sheetData>
    <row r="1" ht="11.25" customHeight="1"/>
    <row r="2" spans="1:2" ht="15">
      <c r="A2" s="45" t="str">
        <f>IF(COUNTIF(G9:N18,"C")=8,"BRAWO!","Oblicz w pamięci            i uzupełnij:")</f>
        <v>Oblicz w pamięci            i uzupełnij:</v>
      </c>
      <c r="B2" s="48"/>
    </row>
    <row r="3" ht="15"/>
    <row r="5" spans="8:13" ht="6" customHeight="1">
      <c r="H5" s="45"/>
      <c r="I5" s="45"/>
      <c r="J5" s="45"/>
      <c r="K5" s="45"/>
      <c r="L5" s="45"/>
      <c r="M5" s="45"/>
    </row>
    <row r="6" spans="2:13" ht="15">
      <c r="B6" s="49"/>
      <c r="H6" s="45"/>
      <c r="I6" s="45">
        <v>24</v>
      </c>
      <c r="J6" s="45"/>
      <c r="K6" s="45">
        <v>19</v>
      </c>
      <c r="L6" s="45"/>
      <c r="M6" s="45"/>
    </row>
    <row r="7" spans="2:13" ht="12.75" customHeight="1">
      <c r="B7" s="49"/>
      <c r="H7" s="45"/>
      <c r="I7" s="45">
        <v>12</v>
      </c>
      <c r="J7" s="45"/>
      <c r="K7" s="45">
        <v>35</v>
      </c>
      <c r="L7" s="45"/>
      <c r="M7" s="45"/>
    </row>
    <row r="8" spans="2:14" s="45" customFormat="1" ht="38.25" customHeight="1">
      <c r="B8" s="45">
        <v>87</v>
      </c>
      <c r="D8" s="45">
        <v>12</v>
      </c>
      <c r="F8" s="45">
        <f>B8+D8</f>
        <v>99</v>
      </c>
      <c r="G8" s="103">
        <f>IF(G9="D",F9&amp;" - "&amp;B9,"")</f>
      </c>
      <c r="K8" s="45">
        <f>MIN(K7,I7)</f>
        <v>12</v>
      </c>
      <c r="N8" s="103">
        <f>IF(N9="D",I9&amp;" - "&amp;M9,"")</f>
      </c>
    </row>
    <row r="9" spans="2:14" s="52" customFormat="1" ht="22.5" customHeight="1">
      <c r="B9" s="18">
        <f>B8</f>
        <v>87</v>
      </c>
      <c r="C9" s="50" t="s">
        <v>0</v>
      </c>
      <c r="D9" s="78"/>
      <c r="E9" s="50" t="s">
        <v>3</v>
      </c>
      <c r="F9" s="46">
        <f>B8+D8</f>
        <v>99</v>
      </c>
      <c r="G9" s="81">
        <f>IF(D9="","",IF(D9=D8,"C","D"))</f>
      </c>
      <c r="I9" s="18">
        <f>IF(I7&gt;K7,I7,K7)</f>
        <v>35</v>
      </c>
      <c r="J9" s="53" t="s">
        <v>1</v>
      </c>
      <c r="K9" s="78"/>
      <c r="L9" s="50" t="s">
        <v>3</v>
      </c>
      <c r="M9" s="46">
        <f>MAX(I7,K7)-MIN(I7,K7)</f>
        <v>23</v>
      </c>
      <c r="N9" s="81">
        <f>IF(K9="","",IF(K9=I9-M9,"C","D"))</f>
      </c>
    </row>
    <row r="10" spans="2:14" s="52" customFormat="1" ht="5.25" customHeight="1">
      <c r="B10" s="18"/>
      <c r="C10" s="50"/>
      <c r="D10" s="45"/>
      <c r="E10" s="50"/>
      <c r="F10" s="46"/>
      <c r="G10" s="51"/>
      <c r="I10" s="54">
        <v>33</v>
      </c>
      <c r="J10" s="55"/>
      <c r="K10" s="45">
        <v>61</v>
      </c>
      <c r="L10" s="50"/>
      <c r="M10" s="46"/>
      <c r="N10" s="51"/>
    </row>
    <row r="11" spans="2:14" s="45" customFormat="1" ht="36.75" customHeight="1">
      <c r="B11" s="45">
        <v>13</v>
      </c>
      <c r="D11" s="45">
        <v>10</v>
      </c>
      <c r="F11" s="45">
        <f>B11+D11</f>
        <v>23</v>
      </c>
      <c r="G11" s="103">
        <f>IF(G12="D",F12&amp;" - "&amp;D12,"")</f>
      </c>
      <c r="I11" s="56">
        <f>MAX(I10,K10)</f>
        <v>61</v>
      </c>
      <c r="N11" s="103">
        <f>IF(N12="D",M12&amp;"+ "&amp;K12,"")</f>
      </c>
    </row>
    <row r="12" spans="2:14" s="52" customFormat="1" ht="22.5" customHeight="1">
      <c r="B12" s="78"/>
      <c r="C12" s="50" t="s">
        <v>0</v>
      </c>
      <c r="D12" s="18">
        <f>D11</f>
        <v>10</v>
      </c>
      <c r="E12" s="50" t="s">
        <v>3</v>
      </c>
      <c r="F12" s="46">
        <f>B11+D11</f>
        <v>23</v>
      </c>
      <c r="G12" s="81">
        <f>IF(B12="","",IF(B12=B11,"C","D"))</f>
      </c>
      <c r="I12" s="78"/>
      <c r="J12" s="53" t="s">
        <v>1</v>
      </c>
      <c r="K12" s="18">
        <f>IF(K10&lt;=I10,K10,I10)</f>
        <v>33</v>
      </c>
      <c r="L12" s="50" t="s">
        <v>3</v>
      </c>
      <c r="M12" s="46">
        <f>MAX(I10,K10)-MIN(I10,K10)</f>
        <v>28</v>
      </c>
      <c r="N12" s="81">
        <f>IF(I12="","",IF(I12=M12+K12,"C","D"))</f>
      </c>
    </row>
    <row r="13" spans="2:14" s="52" customFormat="1" ht="6" customHeight="1">
      <c r="B13" s="45"/>
      <c r="C13" s="50"/>
      <c r="D13" s="18"/>
      <c r="E13" s="50"/>
      <c r="F13" s="46"/>
      <c r="G13" s="51"/>
      <c r="I13" s="45">
        <v>68</v>
      </c>
      <c r="J13" s="55"/>
      <c r="K13" s="54">
        <v>73</v>
      </c>
      <c r="L13" s="50"/>
      <c r="M13" s="46"/>
      <c r="N13" s="51"/>
    </row>
    <row r="14" spans="2:14" s="45" customFormat="1" ht="36" customHeight="1">
      <c r="B14" s="45">
        <v>19</v>
      </c>
      <c r="D14" s="45">
        <v>83</v>
      </c>
      <c r="F14" s="45">
        <f>B14+D14</f>
        <v>102</v>
      </c>
      <c r="G14" s="103">
        <f>IF(G15="D",F15&amp;" - "&amp;B15,"")</f>
      </c>
      <c r="K14" s="45">
        <f>MIN(I13,K13)</f>
        <v>68</v>
      </c>
      <c r="N14" s="103">
        <f>IF(N15="D",I15&amp;" - "&amp;M15,"")</f>
      </c>
    </row>
    <row r="15" spans="2:14" s="52" customFormat="1" ht="23.25" customHeight="1">
      <c r="B15" s="18">
        <f>B14</f>
        <v>19</v>
      </c>
      <c r="C15" s="50" t="s">
        <v>0</v>
      </c>
      <c r="D15" s="78"/>
      <c r="E15" s="50" t="s">
        <v>3</v>
      </c>
      <c r="F15" s="46">
        <f>B14+D14</f>
        <v>102</v>
      </c>
      <c r="G15" s="81">
        <f>IF(D15="","",IF(D15=D14,"C","D"))</f>
      </c>
      <c r="I15" s="18">
        <f>IF(I13&gt;K13,I13,K13)</f>
        <v>73</v>
      </c>
      <c r="J15" s="53" t="s">
        <v>1</v>
      </c>
      <c r="K15" s="78"/>
      <c r="L15" s="50" t="s">
        <v>3</v>
      </c>
      <c r="M15" s="46">
        <f>MAX(I13,K13)-MIN(I13,K13)</f>
        <v>5</v>
      </c>
      <c r="N15" s="81">
        <f>IF(K15="","",IF(K15=I15-M15,"C","D"))</f>
      </c>
    </row>
    <row r="16" spans="2:14" s="52" customFormat="1" ht="5.25" customHeight="1">
      <c r="B16" s="18"/>
      <c r="C16" s="50"/>
      <c r="D16" s="45"/>
      <c r="E16" s="50"/>
      <c r="F16" s="46"/>
      <c r="G16" s="51"/>
      <c r="I16" s="54">
        <v>58</v>
      </c>
      <c r="J16" s="55"/>
      <c r="K16" s="45">
        <v>11</v>
      </c>
      <c r="L16" s="50"/>
      <c r="M16" s="46"/>
      <c r="N16" s="51"/>
    </row>
    <row r="17" spans="2:14" s="45" customFormat="1" ht="36.75" customHeight="1">
      <c r="B17" s="57">
        <v>71</v>
      </c>
      <c r="D17" s="45">
        <v>84</v>
      </c>
      <c r="F17" s="45">
        <f>B17+D17</f>
        <v>155</v>
      </c>
      <c r="G17" s="103">
        <f>IF(G18="D",F18&amp;" - "&amp;D18,"")</f>
      </c>
      <c r="I17" s="45">
        <f>MAX(I16,K16)</f>
        <v>58</v>
      </c>
      <c r="K17" s="45">
        <v>37</v>
      </c>
      <c r="N17" s="103">
        <f>IF(N18="D",M18&amp;"+ "&amp;K18,"")</f>
      </c>
    </row>
    <row r="18" spans="2:14" s="52" customFormat="1" ht="22.5" customHeight="1">
      <c r="B18" s="78"/>
      <c r="C18" s="50" t="s">
        <v>0</v>
      </c>
      <c r="D18" s="18">
        <f>D17</f>
        <v>84</v>
      </c>
      <c r="E18" s="50" t="s">
        <v>3</v>
      </c>
      <c r="F18" s="46">
        <f>B17+D17</f>
        <v>155</v>
      </c>
      <c r="G18" s="81">
        <f>IF(B18="","",IF(B18=B17,"C","D"))</f>
      </c>
      <c r="I18" s="78"/>
      <c r="J18" s="53" t="s">
        <v>1</v>
      </c>
      <c r="K18" s="18">
        <f>IF(K16&lt;=I16,K16,I16)</f>
        <v>11</v>
      </c>
      <c r="L18" s="50" t="s">
        <v>3</v>
      </c>
      <c r="M18" s="46">
        <f>MAX(I16,K16)-MIN(I16,K16)</f>
        <v>47</v>
      </c>
      <c r="N18" s="81">
        <f>IF(I18="","",IF(I18=K18+M18,"C","D"))</f>
      </c>
    </row>
    <row r="19" spans="14:15" ht="15">
      <c r="N19" s="58"/>
      <c r="O19" s="59"/>
    </row>
    <row r="20" ht="24" customHeight="1"/>
    <row r="22" ht="25.5" customHeight="1"/>
  </sheetData>
  <conditionalFormatting sqref="N16 G10 G13 N10 G16 N13">
    <cfRule type="cellIs" priority="1" dxfId="3" operator="equal" stopIfTrue="1">
      <formula>"dobrze"</formula>
    </cfRule>
  </conditionalFormatting>
  <conditionalFormatting sqref="D9 D15 K9 K15">
    <cfRule type="expression" priority="2" dxfId="4" stopIfTrue="1">
      <formula>(G9="C")</formula>
    </cfRule>
    <cfRule type="expression" priority="3" dxfId="5" stopIfTrue="1">
      <formula>(G9="D")</formula>
    </cfRule>
  </conditionalFormatting>
  <conditionalFormatting sqref="I18 B18 I12 B12">
    <cfRule type="expression" priority="4" dxfId="4" stopIfTrue="1">
      <formula>(G12="C")</formula>
    </cfRule>
    <cfRule type="expression" priority="5" dxfId="5" stopIfTrue="1">
      <formula>(G12="D")</formula>
    </cfRule>
  </conditionalFormatting>
  <conditionalFormatting sqref="G9 N18 G15 G18 N9 N12 N15 G12">
    <cfRule type="cellIs" priority="6" dxfId="3" operator="equal" stopIfTrue="1">
      <formula>"C"</formula>
    </cfRule>
  </conditionalFormatting>
  <dataValidations count="2">
    <dataValidation type="textLength" operator="lessThan" allowBlank="1" showInputMessage="1" showErrorMessage="1" errorTitle="UWAGA !!!" error="Wpisana wartość jest nieprawidłowa." sqref="B13 I13 D16 I11 K10 K16 D10">
      <formula1>5</formula1>
    </dataValidation>
    <dataValidation type="custom" allowBlank="1" showInputMessage="1" showErrorMessage="1" errorTitle="UWAGA!" error="Wpisana wartość jest nieprawidłowa." sqref="D9 B12 D15 B18 K9 I12 K15 I18">
      <formula1>AND(ISNUMBER(D9),LEN(D9)&lt;=5,LEFT(CELL("format",D9))&lt;&gt;"D",LEFT(CELL("format",D9))&lt;&gt;"P")</formula1>
    </dataValidation>
  </dataValidations>
  <printOptions/>
  <pageMargins left="0.75" right="0.75" top="1" bottom="1" header="0.5" footer="0.5"/>
  <pageSetup horizontalDpi="300" verticalDpi="300" orientation="portrait" paperSize="9" r:id="rId3"/>
  <drawing r:id="rId1"/>
  <picture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3"/>
  <dimension ref="A2:M17"/>
  <sheetViews>
    <sheetView showGridLines="0" showRowColHeaders="0" workbookViewId="0" topLeftCell="A1">
      <selection activeCell="I4" sqref="I4"/>
    </sheetView>
  </sheetViews>
  <sheetFormatPr defaultColWidth="8.796875" defaultRowHeight="15"/>
  <cols>
    <col min="1" max="1" width="3.69921875" style="0" customWidth="1"/>
    <col min="2" max="2" width="10.8984375" style="3" customWidth="1"/>
    <col min="3" max="3" width="6.796875" style="0" customWidth="1"/>
    <col min="4" max="4" width="3.796875" style="11" customWidth="1"/>
    <col min="5" max="5" width="6.8984375" style="0" customWidth="1"/>
    <col min="6" max="6" width="3.796875" style="11" customWidth="1"/>
    <col min="7" max="7" width="6.796875" style="0" customWidth="1"/>
    <col min="8" max="8" width="3.796875" style="11" customWidth="1"/>
    <col min="9" max="9" width="6.8984375" style="0" customWidth="1"/>
    <col min="10" max="10" width="3.296875" style="12" customWidth="1"/>
    <col min="11" max="11" width="7.09765625" style="0" customWidth="1"/>
  </cols>
  <sheetData>
    <row r="1" ht="12.75" customHeight="1"/>
    <row r="2" spans="1:2" ht="36.75" customHeight="1">
      <c r="A2" s="3" t="str">
        <f>IF(COUNTIF(J4:M14,"C")=6,"BRAWO!","Oblicz najwygodniejszym sposobem.")</f>
        <v>Oblicz najwygodniejszym sposobem.</v>
      </c>
      <c r="B2" s="10"/>
    </row>
    <row r="3" spans="3:10" ht="36" customHeight="1">
      <c r="C3" s="3">
        <v>43</v>
      </c>
      <c r="D3" s="3"/>
      <c r="E3" s="3">
        <v>150</v>
      </c>
      <c r="F3" s="3"/>
      <c r="G3" s="3">
        <v>69</v>
      </c>
      <c r="I3" s="3">
        <f>E3+G3</f>
        <v>219</v>
      </c>
      <c r="J3" s="41"/>
    </row>
    <row r="4" spans="2:12" s="6" customFormat="1" ht="22.5" customHeight="1">
      <c r="B4" s="3">
        <v>3</v>
      </c>
      <c r="C4" s="14">
        <f>IF(B4=1,C3,IF(B4=2,E3-C3,G3))</f>
        <v>69</v>
      </c>
      <c r="D4" s="15" t="s">
        <v>0</v>
      </c>
      <c r="E4" s="14">
        <f>IF(B4=1,E3-C3,IF(B4=2,G3,C3))</f>
        <v>43</v>
      </c>
      <c r="F4" s="15" t="s">
        <v>0</v>
      </c>
      <c r="G4" s="14">
        <f>IF(B4=1,G3,IF(B4=2,C3,E3-C3))</f>
        <v>107</v>
      </c>
      <c r="H4" s="15" t="s">
        <v>3</v>
      </c>
      <c r="I4" s="78"/>
      <c r="J4" s="133">
        <f>IF(I4="","",IF(I4=I3,"C","D"))</f>
      </c>
      <c r="K4" s="133"/>
      <c r="L4" s="133"/>
    </row>
    <row r="5" spans="3:9" ht="19.5" customHeight="1">
      <c r="C5" s="3">
        <v>52</v>
      </c>
      <c r="D5" s="3"/>
      <c r="E5" s="3">
        <v>470</v>
      </c>
      <c r="F5" s="3"/>
      <c r="G5" s="3">
        <v>56</v>
      </c>
      <c r="I5" s="3">
        <f>E5+G5</f>
        <v>526</v>
      </c>
    </row>
    <row r="6" spans="2:12" ht="22.5" customHeight="1">
      <c r="B6" s="3">
        <v>3</v>
      </c>
      <c r="C6" s="14">
        <f>IF(B6=1,C5,IF(B6=2,E5-C5,G5))</f>
        <v>56</v>
      </c>
      <c r="D6" s="15" t="s">
        <v>0</v>
      </c>
      <c r="E6" s="14">
        <f>IF(B6=1,E5-C5,IF(B6=2,G5,C5))</f>
        <v>52</v>
      </c>
      <c r="F6" s="15" t="s">
        <v>0</v>
      </c>
      <c r="G6" s="14">
        <f>IF(B6=1,G5,IF(B6=2,C5,E5-C5))</f>
        <v>418</v>
      </c>
      <c r="H6" s="15" t="s">
        <v>3</v>
      </c>
      <c r="I6" s="78"/>
      <c r="J6" s="133">
        <f>IF(I6="","",IF(I6=I5,"C","D"))</f>
      </c>
      <c r="K6" s="133"/>
      <c r="L6" s="133"/>
    </row>
    <row r="7" spans="3:9" ht="19.5" customHeight="1">
      <c r="C7" s="3">
        <v>34</v>
      </c>
      <c r="D7" s="3"/>
      <c r="E7" s="3">
        <v>450</v>
      </c>
      <c r="F7" s="3"/>
      <c r="G7" s="3">
        <v>52</v>
      </c>
      <c r="I7" s="3">
        <f>E7+G7</f>
        <v>502</v>
      </c>
    </row>
    <row r="8" spans="2:12" ht="22.5" customHeight="1">
      <c r="B8" s="3">
        <v>1</v>
      </c>
      <c r="C8" s="14">
        <f>IF(B8=1,C7,IF(B8=2,E7-C7,G7))</f>
        <v>34</v>
      </c>
      <c r="D8" s="15" t="s">
        <v>0</v>
      </c>
      <c r="E8" s="14">
        <f>IF(B8=1,E7-C7,IF(B8=2,G7,C7))</f>
        <v>416</v>
      </c>
      <c r="F8" s="15" t="s">
        <v>0</v>
      </c>
      <c r="G8" s="14">
        <f>IF(B8=1,G7,IF(B8=2,C7,E7-C7))</f>
        <v>52</v>
      </c>
      <c r="H8" s="15" t="s">
        <v>3</v>
      </c>
      <c r="I8" s="78"/>
      <c r="J8" s="133">
        <f>IF(I8="","",IF(I8=I7,"C","D"))</f>
      </c>
      <c r="K8" s="133"/>
      <c r="L8" s="133"/>
    </row>
    <row r="9" spans="3:11" ht="42.75" customHeight="1">
      <c r="C9" s="3">
        <v>66</v>
      </c>
      <c r="D9" s="3"/>
      <c r="E9" s="3">
        <v>270</v>
      </c>
      <c r="F9" s="3"/>
      <c r="G9" s="3">
        <v>22</v>
      </c>
      <c r="I9" s="3">
        <v>320</v>
      </c>
      <c r="K9" s="3">
        <f>E9+I9</f>
        <v>590</v>
      </c>
    </row>
    <row r="10" spans="2:13" s="6" customFormat="1" ht="22.5" customHeight="1">
      <c r="B10" s="3">
        <v>1</v>
      </c>
      <c r="C10" s="18">
        <f>IF(B10=1,C9,IF(B10=2,E9-C9,IF(B10=3,G9,I9-G9)))</f>
        <v>66</v>
      </c>
      <c r="D10" s="15" t="s">
        <v>0</v>
      </c>
      <c r="E10" s="18">
        <f>IF(B10=1,E9-C9,IF(B10=2,G9,IF(B10=3,I9-G9,C9)))</f>
        <v>204</v>
      </c>
      <c r="F10" s="15" t="s">
        <v>0</v>
      </c>
      <c r="G10" s="18">
        <f>IF(B10=1,G9,IF(B10=2,I9-G9,IF(B10=3,C9,E9-C9)))</f>
        <v>22</v>
      </c>
      <c r="H10" s="15" t="s">
        <v>0</v>
      </c>
      <c r="I10" s="18">
        <f>IF(B10=1,I9-G9,IF(B10=2,C9,IF(B10=3,E9-C9,G9)))</f>
        <v>298</v>
      </c>
      <c r="J10" s="19" t="s">
        <v>3</v>
      </c>
      <c r="K10" s="78"/>
      <c r="L10" s="133">
        <f>IF(K10="","",IF(K10=K9,"C","D"))</f>
      </c>
      <c r="M10" s="133"/>
    </row>
    <row r="11" spans="3:11" ht="18" customHeight="1">
      <c r="C11" s="3">
        <v>99</v>
      </c>
      <c r="D11" s="3"/>
      <c r="E11" s="3">
        <v>110</v>
      </c>
      <c r="F11" s="3"/>
      <c r="G11" s="3">
        <v>38</v>
      </c>
      <c r="H11" s="3"/>
      <c r="I11" s="3">
        <v>150</v>
      </c>
      <c r="K11" s="3">
        <f>E11+I11</f>
        <v>260</v>
      </c>
    </row>
    <row r="12" spans="2:13" s="6" customFormat="1" ht="23.25" customHeight="1">
      <c r="B12" s="3">
        <v>3</v>
      </c>
      <c r="C12" s="18">
        <f>IF(B12=1,C11,IF(B12=2,E11-C11,IF(B12=3,G11,I11-G11)))</f>
        <v>38</v>
      </c>
      <c r="D12" s="15" t="s">
        <v>0</v>
      </c>
      <c r="E12" s="18">
        <f>IF(B12=1,E11-C11,IF(B12=2,G11,IF(B12=3,I11-G11,C11)))</f>
        <v>112</v>
      </c>
      <c r="F12" s="15" t="s">
        <v>0</v>
      </c>
      <c r="G12" s="18">
        <f>IF(B12=1,G11,IF(B12=2,I11-G11,IF(B12=3,C11,E11-C11)))</f>
        <v>99</v>
      </c>
      <c r="H12" s="15" t="s">
        <v>0</v>
      </c>
      <c r="I12" s="18">
        <f>IF(B12=1,I11-G11,IF(B12=2,C11,IF(B12=3,E11-C11,G11)))</f>
        <v>11</v>
      </c>
      <c r="J12" s="19" t="s">
        <v>3</v>
      </c>
      <c r="K12" s="78"/>
      <c r="L12" s="133">
        <f>IF(K12="","",IF(K12=K11,"C","D"))</f>
      </c>
      <c r="M12" s="133"/>
    </row>
    <row r="13" spans="3:11" ht="18.75" customHeight="1">
      <c r="C13" s="3">
        <v>62</v>
      </c>
      <c r="D13" s="3"/>
      <c r="E13" s="3">
        <v>390</v>
      </c>
      <c r="F13" s="3"/>
      <c r="G13" s="3">
        <v>57</v>
      </c>
      <c r="H13" s="3"/>
      <c r="I13" s="3">
        <v>380</v>
      </c>
      <c r="K13" s="3">
        <f>E13+I13</f>
        <v>770</v>
      </c>
    </row>
    <row r="14" spans="2:13" s="6" customFormat="1" ht="22.5" customHeight="1">
      <c r="B14" s="3">
        <v>1</v>
      </c>
      <c r="C14" s="18">
        <f>IF(B14=1,C13,IF(B14=2,E13-C13,IF(B14=3,G13,I13-G13)))</f>
        <v>62</v>
      </c>
      <c r="D14" s="15" t="s">
        <v>0</v>
      </c>
      <c r="E14" s="18">
        <f>IF(B14=1,E13-C13,IF(B14=2,G13,IF(B14=3,I13-G13,C13)))</f>
        <v>328</v>
      </c>
      <c r="F14" s="15" t="s">
        <v>0</v>
      </c>
      <c r="G14" s="18">
        <f>IF(B14=1,G13,IF(B14=2,I13-G13,IF(B14=3,C13,E13-C13)))</f>
        <v>57</v>
      </c>
      <c r="H14" s="15" t="s">
        <v>0</v>
      </c>
      <c r="I14" s="18">
        <f>IF(B14=1,I13-G13,IF(B14=2,C13,IF(B14=3,E13-C13,G13)))</f>
        <v>323</v>
      </c>
      <c r="J14" s="19" t="s">
        <v>3</v>
      </c>
      <c r="K14" s="78"/>
      <c r="L14" s="133">
        <f>IF(K14="","",IF(K14=K13,"C","D"))</f>
      </c>
      <c r="M14" s="133"/>
    </row>
    <row r="15" ht="18"/>
    <row r="16" ht="18"/>
    <row r="17" ht="18">
      <c r="M17" s="22"/>
    </row>
  </sheetData>
  <mergeCells count="6">
    <mergeCell ref="L12:M12"/>
    <mergeCell ref="L14:M14"/>
    <mergeCell ref="J4:L4"/>
    <mergeCell ref="J6:L6"/>
    <mergeCell ref="J8:L8"/>
    <mergeCell ref="L10:M10"/>
  </mergeCells>
  <conditionalFormatting sqref="C4 C6 C8">
    <cfRule type="expression" priority="1" dxfId="0" stopIfTrue="1">
      <formula>OR(AND(B3="p",B4=1),AND(B3="p",B4=2))</formula>
    </cfRule>
  </conditionalFormatting>
  <conditionalFormatting sqref="E4 E6 E8">
    <cfRule type="expression" priority="2" dxfId="0" stopIfTrue="1">
      <formula>OR(AND(B3="p",B4=1),AND(B3="p",B4=3))</formula>
    </cfRule>
  </conditionalFormatting>
  <conditionalFormatting sqref="G4 G6 G8">
    <cfRule type="expression" priority="3" dxfId="0" stopIfTrue="1">
      <formula>OR(AND(B3="p",B4=2),AND(B3="p",B4=3))</formula>
    </cfRule>
  </conditionalFormatting>
  <conditionalFormatting sqref="G10 G12 G14">
    <cfRule type="expression" priority="4" dxfId="2" stopIfTrue="1">
      <formula>OR(AND(B9="p",B10=1),AND(B9="p",B10=2))</formula>
    </cfRule>
    <cfRule type="expression" priority="5" dxfId="0" stopIfTrue="1">
      <formula>OR(AND(B9="p",B10=3),AND(B9="p",B10=4))</formula>
    </cfRule>
  </conditionalFormatting>
  <conditionalFormatting sqref="I10 I12 I14">
    <cfRule type="expression" priority="6" dxfId="0" stopIfTrue="1">
      <formula>OR(AND(B9="p",B10=2),AND(B9="p",B10=3))</formula>
    </cfRule>
    <cfRule type="expression" priority="7" dxfId="2" stopIfTrue="1">
      <formula>OR(AND(B9="p",B10=1),AND(B9="p",B10=4))</formula>
    </cfRule>
  </conditionalFormatting>
  <conditionalFormatting sqref="E10 E12 E14">
    <cfRule type="expression" priority="8" dxfId="0" stopIfTrue="1">
      <formula>OR(AND(B9="p",B10=1),AND(B9="p",B10=4))</formula>
    </cfRule>
    <cfRule type="expression" priority="9" dxfId="2" stopIfTrue="1">
      <formula>OR(AND(B9="p",B10=2),AND(B9="p",B10=3))</formula>
    </cfRule>
  </conditionalFormatting>
  <conditionalFormatting sqref="C10 C12 C14">
    <cfRule type="expression" priority="10" dxfId="0" stopIfTrue="1">
      <formula>OR(AND(B9="p",B10=1),AND(B9="p",B10=2))</formula>
    </cfRule>
    <cfRule type="expression" priority="11" dxfId="2" stopIfTrue="1">
      <formula>OR(AND(B9="p",B10=3),AND(B9="p",B10=4))</formula>
    </cfRule>
  </conditionalFormatting>
  <conditionalFormatting sqref="J4:L4 J6:L6 J8:L8 L10:M10 L12:M12 L14:M14">
    <cfRule type="cellIs" priority="12" dxfId="3" operator="equal" stopIfTrue="1">
      <formula>"C"</formula>
    </cfRule>
  </conditionalFormatting>
  <conditionalFormatting sqref="I4 I6 I8 K10 K12 K14">
    <cfRule type="expression" priority="13" dxfId="4" stopIfTrue="1">
      <formula>(J4="C")</formula>
    </cfRule>
    <cfRule type="expression" priority="14" dxfId="5" stopIfTrue="1">
      <formula>(J4="D")</formula>
    </cfRule>
  </conditionalFormatting>
  <dataValidations count="1">
    <dataValidation type="custom" allowBlank="1" showInputMessage="1" showErrorMessage="1" errorTitle="Uwaga!" error="Wpisana wartość jest nieprawidłowa." sqref="I4 I6 I8 K10 K12 K14">
      <formula1>AND(ISNUMBER(I4),LEN(I4)&lt;=5,LEFT(CELL("format",I4))&lt;&gt;"D",LEFT(CELL("format",I4))&lt;&gt;"P")</formula1>
    </dataValidation>
  </dataValidations>
  <printOptions/>
  <pageMargins left="0.75" right="0.75" top="1" bottom="1" header="0.5" footer="0.5"/>
  <pageSetup orientation="portrait" paperSize="9"/>
  <drawing r:id="rId1"/>
  <picture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2:N20"/>
  <sheetViews>
    <sheetView showGridLines="0" showRowColHeaders="0" showOutlineSymbols="0" workbookViewId="0" topLeftCell="A1">
      <selection activeCell="F6" sqref="F6"/>
    </sheetView>
  </sheetViews>
  <sheetFormatPr defaultColWidth="8.796875" defaultRowHeight="15"/>
  <cols>
    <col min="1" max="1" width="7" style="0" customWidth="1"/>
    <col min="2" max="2" width="3.296875" style="0" customWidth="1"/>
    <col min="3" max="3" width="5" style="0" customWidth="1"/>
    <col min="4" max="4" width="2.296875" style="0" customWidth="1"/>
    <col min="5" max="5" width="4.59765625" style="0" customWidth="1"/>
    <col min="6" max="6" width="8.59765625" style="0" customWidth="1"/>
    <col min="7" max="7" width="7.09765625" style="0" customWidth="1"/>
    <col min="8" max="8" width="3.3984375" style="0" customWidth="1"/>
    <col min="9" max="9" width="3.69921875" style="0" customWidth="1"/>
    <col min="10" max="10" width="6.09765625" style="0" customWidth="1"/>
    <col min="11" max="11" width="2.59765625" style="0" customWidth="1"/>
    <col min="12" max="12" width="4.19921875" style="0" customWidth="1"/>
    <col min="13" max="13" width="13.296875" style="0" customWidth="1"/>
    <col min="14" max="14" width="9.8984375" style="0" customWidth="1"/>
  </cols>
  <sheetData>
    <row r="2" ht="66" customHeight="1">
      <c r="A2" s="3" t="str">
        <f>IF(COUNTIF(G6:N15,"C")=8,"BRAWO!","Oblicz potęgi:")</f>
        <v>Oblicz potęgi:</v>
      </c>
    </row>
    <row r="3" ht="27" customHeight="1">
      <c r="B3" s="10"/>
    </row>
    <row r="4" spans="2:5" ht="15">
      <c r="B4" s="135" t="s">
        <v>39</v>
      </c>
      <c r="C4" s="135"/>
      <c r="D4" s="135"/>
      <c r="E4" s="135"/>
    </row>
    <row r="5" spans="4:14" ht="15.75">
      <c r="D5" s="85">
        <v>2</v>
      </c>
      <c r="F5" s="3">
        <f>C6*C6</f>
        <v>25</v>
      </c>
      <c r="G5" s="104">
        <f>IF(G6="D",C6&amp;" · "&amp;C6,"")</f>
      </c>
      <c r="K5" s="85">
        <v>2</v>
      </c>
      <c r="M5" s="3">
        <f>J6*J6</f>
        <v>400</v>
      </c>
      <c r="N5" s="105">
        <f>IF(N6="D","( "&amp;I6&amp;" · "&amp;I6&amp;" ) ·100","")</f>
      </c>
    </row>
    <row r="6" spans="2:14" ht="26.25" customHeight="1">
      <c r="B6" s="3">
        <v>5</v>
      </c>
      <c r="C6" s="25">
        <f>B6</f>
        <v>5</v>
      </c>
      <c r="E6" s="20" t="s">
        <v>3</v>
      </c>
      <c r="F6" s="102"/>
      <c r="G6" s="83">
        <f>IF(F6="","",IF(F6=F5,"C","D"))</f>
      </c>
      <c r="I6" s="3">
        <v>2</v>
      </c>
      <c r="J6" s="25">
        <f>10*I6</f>
        <v>20</v>
      </c>
      <c r="L6" s="20" t="s">
        <v>3</v>
      </c>
      <c r="M6" s="84"/>
      <c r="N6" s="83">
        <f>IF(M6="","",IF(M6=M5,"C","D"))</f>
      </c>
    </row>
    <row r="7" ht="12.75" customHeight="1"/>
    <row r="8" spans="4:14" ht="15">
      <c r="D8" s="85">
        <v>2</v>
      </c>
      <c r="F8" s="3">
        <f>C9*C9</f>
        <v>36</v>
      </c>
      <c r="G8" s="104">
        <f>IF(G9="D",C9&amp;" · "&amp;C9,"")</f>
      </c>
      <c r="K8" s="85">
        <v>2</v>
      </c>
      <c r="M8" s="3">
        <f>J9*J9</f>
        <v>3600</v>
      </c>
      <c r="N8" s="105">
        <f>IF(N9="D","( "&amp;I9&amp;" · "&amp;I9&amp;" ) ·100","")</f>
      </c>
    </row>
    <row r="9" spans="2:14" ht="26.25" customHeight="1">
      <c r="B9" s="3">
        <v>5</v>
      </c>
      <c r="C9" s="25">
        <f>IF(B6=B9,B9+1,B9)</f>
        <v>6</v>
      </c>
      <c r="E9" s="20" t="s">
        <v>3</v>
      </c>
      <c r="F9" s="84"/>
      <c r="G9" s="83">
        <f>IF(F9="","",IF(F9=F8,"C","D"))</f>
      </c>
      <c r="I9" s="3">
        <v>6</v>
      </c>
      <c r="J9" s="25">
        <f>IF(I6=I9,10*(I9+1),10*I9)</f>
        <v>60</v>
      </c>
      <c r="L9" s="20" t="s">
        <v>3</v>
      </c>
      <c r="M9" s="84"/>
      <c r="N9" s="83">
        <f>IF(M9="","",IF(M9=M8,"C","D"))</f>
      </c>
    </row>
    <row r="10" ht="14.25" customHeight="1"/>
    <row r="11" spans="4:14" ht="15">
      <c r="D11" s="85">
        <v>3</v>
      </c>
      <c r="F11" s="3">
        <f>C12*C12*C12</f>
        <v>125</v>
      </c>
      <c r="G11" s="104">
        <f>IF(G12="D",C12&amp;" · "&amp;C12&amp;" · "&amp;C12,"")</f>
      </c>
      <c r="K11" s="85">
        <v>3</v>
      </c>
      <c r="M11" s="3">
        <f>J12*J12*J12</f>
        <v>8000</v>
      </c>
      <c r="N11" s="105">
        <f>IF(N12="D","( "&amp;I12&amp;" · "&amp;I12&amp;" · "&amp;I12&amp;" ) ·1000","")</f>
      </c>
    </row>
    <row r="12" spans="2:14" ht="26.25" customHeight="1">
      <c r="B12" s="3">
        <v>5</v>
      </c>
      <c r="C12" s="25">
        <f>B12</f>
        <v>5</v>
      </c>
      <c r="E12" s="20" t="s">
        <v>3</v>
      </c>
      <c r="F12" s="84"/>
      <c r="G12" s="83">
        <f>IF(F12="","",IF(F12=F11,"C","D"))</f>
      </c>
      <c r="I12" s="3">
        <v>2</v>
      </c>
      <c r="J12" s="25">
        <f>I12*10</f>
        <v>20</v>
      </c>
      <c r="L12" s="20" t="s">
        <v>3</v>
      </c>
      <c r="M12" s="84"/>
      <c r="N12" s="83">
        <f>IF(M12="","",IF(M12=M11,"C","D"))</f>
      </c>
    </row>
    <row r="13" ht="12" customHeight="1"/>
    <row r="14" spans="4:14" ht="15.75">
      <c r="D14" s="85">
        <v>3</v>
      </c>
      <c r="E14" s="26"/>
      <c r="F14" s="3">
        <f>C15*C15*C15</f>
        <v>729</v>
      </c>
      <c r="G14" s="104">
        <f>IF(G15="D",C15&amp;" · "&amp;C15&amp;" · "&amp;C15,"")</f>
      </c>
      <c r="K14" s="85">
        <v>3</v>
      </c>
      <c r="M14" s="3">
        <f>J15*J15*J15</f>
        <v>64000</v>
      </c>
      <c r="N14" s="105">
        <f>IF(N15="D","( "&amp;I15&amp;" · "&amp;I15&amp;" · "&amp;I15&amp;" ) ·1000","")</f>
      </c>
    </row>
    <row r="15" spans="2:14" ht="26.25" customHeight="1">
      <c r="B15" s="3">
        <v>9</v>
      </c>
      <c r="C15" s="25">
        <f>IF(B12=B15,B15+1,B15)</f>
        <v>9</v>
      </c>
      <c r="E15" s="20" t="s">
        <v>3</v>
      </c>
      <c r="F15" s="84"/>
      <c r="G15" s="83">
        <f>IF(F15="","",IF(F15=F14,"C","D"))</f>
      </c>
      <c r="I15" s="3">
        <v>4</v>
      </c>
      <c r="J15" s="25">
        <f>IF(I12=I15,10*(I15+1),10*I15)</f>
        <v>40</v>
      </c>
      <c r="L15" s="20" t="s">
        <v>3</v>
      </c>
      <c r="M15" s="84"/>
      <c r="N15" s="83">
        <f>IF(M15="","",IF(M15=M14,"C","D"))</f>
      </c>
    </row>
    <row r="20" ht="15">
      <c r="N20" s="22"/>
    </row>
  </sheetData>
  <mergeCells count="1">
    <mergeCell ref="B4:E4"/>
  </mergeCells>
  <conditionalFormatting sqref="G6 G9 G12 G15 N6 N9 N12 N15">
    <cfRule type="cellIs" priority="1" dxfId="3" operator="equal" stopIfTrue="1">
      <formula>"C"</formula>
    </cfRule>
  </conditionalFormatting>
  <conditionalFormatting sqref="F6 F9 F12 F15 M6 M9 M12 M15">
    <cfRule type="expression" priority="2" dxfId="4" stopIfTrue="1">
      <formula>(G6="C")</formula>
    </cfRule>
    <cfRule type="expression" priority="3" dxfId="5" stopIfTrue="1">
      <formula>(G6="D")</formula>
    </cfRule>
  </conditionalFormatting>
  <dataValidations count="2">
    <dataValidation type="custom" allowBlank="1" showInputMessage="1" showErrorMessage="1" errorTitle="UWAGA!" error="Wpisana wartość jest nieprawidłowa." sqref="F6 F9 F12 F15">
      <formula1>AND(ISNUMBER(F6),LEN(F6)&lt;=4,LEFT(CELL("format",F6))&lt;&gt;"D",LEFT(CELL("format",F6))&lt;&gt;"P")</formula1>
    </dataValidation>
    <dataValidation type="custom" allowBlank="1" showInputMessage="1" showErrorMessage="1" errorTitle="UWAGA!" error="Wpisana wartość jest nieprawidłowa." sqref="M6 M9 M12 M15">
      <formula1>AND(ISNUMBER(M6),LEN(M6)&lt;=6,LEFT(CELL("format",M6))&lt;&gt;"D",LEFT(CELL("format",M6))&lt;&gt;"P")</formula1>
    </dataValidation>
  </dataValidations>
  <printOptions/>
  <pageMargins left="0.75" right="0.75" top="1" bottom="1" header="0.5" footer="0.5"/>
  <pageSetup horizontalDpi="300" verticalDpi="300" orientation="portrait" paperSize="9" r:id="rId5"/>
  <drawing r:id="rId3"/>
  <legacyDrawing r:id="rId2"/>
  <picture r:id="rId4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8"/>
  <dimension ref="A1:Y24"/>
  <sheetViews>
    <sheetView showGridLines="0" showRowColHeaders="0" showOutlineSymbols="0" workbookViewId="0" topLeftCell="A1">
      <selection activeCell="A87" sqref="A87"/>
    </sheetView>
  </sheetViews>
  <sheetFormatPr defaultColWidth="8.796875" defaultRowHeight="15"/>
  <cols>
    <col min="1" max="1" width="6" style="0" customWidth="1"/>
    <col min="2" max="2" width="3.3984375" style="0" customWidth="1"/>
    <col min="3" max="3" width="9.296875" style="0" bestFit="1" customWidth="1"/>
    <col min="8" max="8" width="14.3984375" style="0" customWidth="1"/>
    <col min="10" max="10" width="9.296875" style="0" bestFit="1" customWidth="1"/>
    <col min="11" max="11" width="4.3984375" style="0" customWidth="1"/>
    <col min="12" max="12" width="4.09765625" style="0" customWidth="1"/>
    <col min="13" max="13" width="4.69921875" style="0" customWidth="1"/>
    <col min="14" max="14" width="3.8984375" style="0" customWidth="1"/>
    <col min="15" max="15" width="3.19921875" style="0" customWidth="1"/>
    <col min="16" max="16" width="5" style="0" customWidth="1"/>
    <col min="17" max="17" width="4.59765625" style="0" customWidth="1"/>
    <col min="18" max="18" width="3" style="0" customWidth="1"/>
    <col min="19" max="19" width="6.09765625" style="0" customWidth="1"/>
    <col min="20" max="20" width="4.59765625" style="0" customWidth="1"/>
    <col min="21" max="21" width="4.09765625" style="0" customWidth="1"/>
    <col min="22" max="22" width="5.19921875" style="0" customWidth="1"/>
  </cols>
  <sheetData>
    <row r="1" spans="1:25" ht="48" customHeight="1">
      <c r="A1" s="45">
        <v>1</v>
      </c>
      <c r="B1" s="47"/>
      <c r="C1" s="47"/>
      <c r="D1" s="47"/>
      <c r="E1" s="47"/>
      <c r="F1" s="47"/>
      <c r="G1" s="47"/>
      <c r="H1" s="47"/>
      <c r="I1" s="47"/>
      <c r="J1" s="3"/>
      <c r="K1" s="3"/>
      <c r="L1" s="3">
        <f aca="true" t="shared" si="0" ref="L1:V1">COUNTIF(L3:L16,$X$1)</f>
        <v>0</v>
      </c>
      <c r="M1" s="3">
        <f t="shared" si="0"/>
        <v>0</v>
      </c>
      <c r="N1" s="3">
        <f t="shared" si="0"/>
        <v>0</v>
      </c>
      <c r="O1" s="3">
        <f t="shared" si="0"/>
        <v>0</v>
      </c>
      <c r="P1" s="3">
        <f t="shared" si="0"/>
        <v>0</v>
      </c>
      <c r="Q1" s="3">
        <f t="shared" si="0"/>
        <v>0</v>
      </c>
      <c r="R1" s="3">
        <f t="shared" si="0"/>
        <v>0</v>
      </c>
      <c r="S1" s="3">
        <f t="shared" si="0"/>
        <v>0</v>
      </c>
      <c r="T1" s="3">
        <f t="shared" si="0"/>
        <v>0</v>
      </c>
      <c r="U1" s="3">
        <f t="shared" si="0"/>
        <v>0</v>
      </c>
      <c r="V1" s="3">
        <f t="shared" si="0"/>
        <v>0</v>
      </c>
      <c r="W1" s="3"/>
      <c r="X1" s="3">
        <f>(C14-30)/10</f>
        <v>-3</v>
      </c>
      <c r="Y1" s="21"/>
    </row>
    <row r="2" spans="1:25" ht="15">
      <c r="A2" s="47"/>
      <c r="B2" s="47"/>
      <c r="C2" s="136"/>
      <c r="D2" s="136"/>
      <c r="E2" s="136"/>
      <c r="F2" s="136"/>
      <c r="G2" s="136"/>
      <c r="H2" s="136"/>
      <c r="I2" s="136"/>
      <c r="J2" s="3"/>
      <c r="K2" s="3"/>
      <c r="L2" s="3">
        <v>1</v>
      </c>
      <c r="M2" s="3">
        <v>2</v>
      </c>
      <c r="N2" s="3">
        <v>3</v>
      </c>
      <c r="O2" s="3">
        <v>4</v>
      </c>
      <c r="P2" s="3">
        <v>5</v>
      </c>
      <c r="Q2" s="3">
        <v>6</v>
      </c>
      <c r="R2" s="3">
        <v>7</v>
      </c>
      <c r="S2" s="3">
        <v>8</v>
      </c>
      <c r="T2" s="3">
        <v>9</v>
      </c>
      <c r="U2" s="3">
        <v>10</v>
      </c>
      <c r="V2" s="3">
        <v>11</v>
      </c>
      <c r="W2" s="3"/>
      <c r="X2" s="3"/>
      <c r="Y2" s="21"/>
    </row>
    <row r="3" spans="1:25" ht="33.75" customHeight="1">
      <c r="A3" s="47"/>
      <c r="B3" s="47"/>
      <c r="C3" s="136"/>
      <c r="D3" s="136"/>
      <c r="E3" s="136"/>
      <c r="F3" s="136"/>
      <c r="G3" s="136"/>
      <c r="H3" s="136"/>
      <c r="I3" s="136"/>
      <c r="J3" s="3">
        <f>COUNTIF(K3:V3,$X$1)</f>
        <v>0</v>
      </c>
      <c r="K3" s="3">
        <v>0</v>
      </c>
      <c r="L3" s="3">
        <v>12</v>
      </c>
      <c r="M3" s="3">
        <v>24</v>
      </c>
      <c r="N3" s="3">
        <v>36</v>
      </c>
      <c r="O3" s="3">
        <v>48</v>
      </c>
      <c r="P3" s="3">
        <v>60</v>
      </c>
      <c r="Q3" s="3">
        <v>72</v>
      </c>
      <c r="R3" s="3">
        <v>84</v>
      </c>
      <c r="S3" s="3">
        <v>96</v>
      </c>
      <c r="T3" s="3">
        <v>108</v>
      </c>
      <c r="U3" s="3">
        <v>120</v>
      </c>
      <c r="V3" s="3">
        <v>132</v>
      </c>
      <c r="W3" s="3"/>
      <c r="X3" s="3"/>
      <c r="Y3" s="21"/>
    </row>
    <row r="4" spans="1:25" ht="9.75" customHeight="1">
      <c r="A4" s="47"/>
      <c r="B4" s="47"/>
      <c r="C4" s="47"/>
      <c r="D4" s="109"/>
      <c r="E4" s="47"/>
      <c r="F4" s="47"/>
      <c r="G4" s="47"/>
      <c r="H4" s="47"/>
      <c r="I4" s="47"/>
      <c r="J4" s="3">
        <f aca="true" t="shared" si="1" ref="J4:J14">COUNTIF(K4:V4,$X$1)</f>
        <v>0</v>
      </c>
      <c r="K4" s="3">
        <v>1</v>
      </c>
      <c r="L4" s="3">
        <v>13</v>
      </c>
      <c r="M4" s="3">
        <v>25</v>
      </c>
      <c r="N4" s="3">
        <v>37</v>
      </c>
      <c r="O4" s="3">
        <v>49</v>
      </c>
      <c r="P4" s="3">
        <v>61</v>
      </c>
      <c r="Q4" s="3">
        <v>73</v>
      </c>
      <c r="R4" s="3">
        <v>85</v>
      </c>
      <c r="S4" s="3">
        <v>97</v>
      </c>
      <c r="T4" s="3">
        <v>109</v>
      </c>
      <c r="U4" s="3">
        <v>121</v>
      </c>
      <c r="V4" s="3">
        <v>133</v>
      </c>
      <c r="W4" s="3"/>
      <c r="X4" s="3"/>
      <c r="Y4" s="21"/>
    </row>
    <row r="5" spans="1:25" ht="39" customHeight="1">
      <c r="A5" s="47"/>
      <c r="B5" s="47"/>
      <c r="C5" s="110" t="s">
        <v>47</v>
      </c>
      <c r="D5" s="47"/>
      <c r="E5" s="47"/>
      <c r="F5" s="47"/>
      <c r="G5" s="47"/>
      <c r="H5" s="47"/>
      <c r="I5" s="47"/>
      <c r="J5" s="3">
        <f t="shared" si="1"/>
        <v>0</v>
      </c>
      <c r="K5" s="3">
        <v>2</v>
      </c>
      <c r="L5" s="3">
        <v>14</v>
      </c>
      <c r="M5" s="3">
        <v>26</v>
      </c>
      <c r="N5" s="3">
        <v>38</v>
      </c>
      <c r="O5" s="3">
        <v>50</v>
      </c>
      <c r="P5" s="3">
        <v>62</v>
      </c>
      <c r="Q5" s="3">
        <v>74</v>
      </c>
      <c r="R5" s="3">
        <v>86</v>
      </c>
      <c r="S5" s="3">
        <v>98</v>
      </c>
      <c r="T5" s="3">
        <v>110</v>
      </c>
      <c r="U5" s="3">
        <v>122</v>
      </c>
      <c r="V5" s="3">
        <v>134</v>
      </c>
      <c r="W5" s="3"/>
      <c r="X5" s="3"/>
      <c r="Y5" s="21"/>
    </row>
    <row r="6" spans="3:25" ht="30.75" customHeight="1">
      <c r="C6" s="28" t="s">
        <v>82</v>
      </c>
      <c r="G6" s="29"/>
      <c r="J6" s="3">
        <f t="shared" si="1"/>
        <v>0</v>
      </c>
      <c r="K6" s="3">
        <v>3</v>
      </c>
      <c r="L6" s="3">
        <v>15</v>
      </c>
      <c r="M6" s="3">
        <v>27</v>
      </c>
      <c r="N6" s="3">
        <v>39</v>
      </c>
      <c r="O6" s="3">
        <v>51</v>
      </c>
      <c r="P6" s="3">
        <v>63</v>
      </c>
      <c r="Q6" s="3">
        <v>75</v>
      </c>
      <c r="R6" s="3">
        <v>87</v>
      </c>
      <c r="S6" s="3">
        <v>99</v>
      </c>
      <c r="T6" s="3">
        <v>111</v>
      </c>
      <c r="U6" s="3">
        <v>123</v>
      </c>
      <c r="V6" s="3">
        <v>135</v>
      </c>
      <c r="W6" s="3"/>
      <c r="X6" s="3"/>
      <c r="Y6" s="21"/>
    </row>
    <row r="7" spans="3:25" ht="30" customHeight="1">
      <c r="C7" s="28" t="s">
        <v>46</v>
      </c>
      <c r="J7" s="3">
        <f t="shared" si="1"/>
        <v>0</v>
      </c>
      <c r="K7" s="3">
        <v>4</v>
      </c>
      <c r="L7" s="3">
        <v>16</v>
      </c>
      <c r="M7" s="3">
        <v>28</v>
      </c>
      <c r="N7" s="3">
        <v>40</v>
      </c>
      <c r="O7" s="3">
        <v>52</v>
      </c>
      <c r="P7" s="3">
        <v>64</v>
      </c>
      <c r="Q7" s="3">
        <v>76</v>
      </c>
      <c r="R7" s="3">
        <v>88</v>
      </c>
      <c r="S7" s="3">
        <v>100</v>
      </c>
      <c r="T7" s="3">
        <v>112</v>
      </c>
      <c r="U7" s="3">
        <v>124</v>
      </c>
      <c r="V7" s="3">
        <v>136</v>
      </c>
      <c r="W7" s="3"/>
      <c r="X7" s="3"/>
      <c r="Y7" s="21"/>
    </row>
    <row r="8" spans="3:25" ht="30.75" customHeight="1">
      <c r="C8" s="28" t="s">
        <v>62</v>
      </c>
      <c r="J8" s="3">
        <f t="shared" si="1"/>
        <v>0</v>
      </c>
      <c r="K8" s="3">
        <v>5</v>
      </c>
      <c r="L8" s="3">
        <v>17</v>
      </c>
      <c r="M8" s="3">
        <v>29</v>
      </c>
      <c r="N8" s="3">
        <v>41</v>
      </c>
      <c r="O8" s="3">
        <v>53</v>
      </c>
      <c r="P8" s="3">
        <v>65</v>
      </c>
      <c r="Q8" s="3">
        <v>77</v>
      </c>
      <c r="R8" s="3">
        <v>89</v>
      </c>
      <c r="S8" s="3">
        <v>101</v>
      </c>
      <c r="T8" s="3">
        <v>113</v>
      </c>
      <c r="U8" s="3">
        <v>125</v>
      </c>
      <c r="V8" s="3">
        <v>137</v>
      </c>
      <c r="W8" s="3"/>
      <c r="X8" s="3"/>
      <c r="Y8" s="21"/>
    </row>
    <row r="9" spans="3:25" ht="30" customHeight="1">
      <c r="C9" s="28" t="s">
        <v>45</v>
      </c>
      <c r="J9" s="3">
        <f t="shared" si="1"/>
        <v>0</v>
      </c>
      <c r="K9" s="3">
        <v>6</v>
      </c>
      <c r="L9" s="3">
        <v>18</v>
      </c>
      <c r="M9" s="3">
        <v>30</v>
      </c>
      <c r="N9" s="3">
        <v>42</v>
      </c>
      <c r="O9" s="3">
        <v>54</v>
      </c>
      <c r="P9" s="3">
        <v>66</v>
      </c>
      <c r="Q9" s="3">
        <v>78</v>
      </c>
      <c r="R9" s="3">
        <v>90</v>
      </c>
      <c r="S9" s="3">
        <v>102</v>
      </c>
      <c r="T9" s="3">
        <v>114</v>
      </c>
      <c r="U9" s="3">
        <v>126</v>
      </c>
      <c r="V9" s="3">
        <v>138</v>
      </c>
      <c r="W9" s="3"/>
      <c r="X9" s="3"/>
      <c r="Y9" s="21"/>
    </row>
    <row r="10" spans="3:25" ht="30" customHeight="1">
      <c r="C10" s="31" t="s">
        <v>75</v>
      </c>
      <c r="D10" s="35"/>
      <c r="E10" s="35"/>
      <c r="F10" s="35"/>
      <c r="G10" s="35"/>
      <c r="H10" s="35"/>
      <c r="I10" s="35"/>
      <c r="J10" s="3">
        <f t="shared" si="1"/>
        <v>0</v>
      </c>
      <c r="K10" s="3">
        <v>7</v>
      </c>
      <c r="L10" s="3">
        <v>19</v>
      </c>
      <c r="M10" s="3">
        <v>31</v>
      </c>
      <c r="N10" s="3">
        <v>43</v>
      </c>
      <c r="O10" s="3">
        <v>55</v>
      </c>
      <c r="P10" s="3">
        <v>67</v>
      </c>
      <c r="Q10" s="3">
        <v>79</v>
      </c>
      <c r="R10" s="3">
        <v>91</v>
      </c>
      <c r="S10" s="3">
        <v>103</v>
      </c>
      <c r="T10" s="3">
        <v>115</v>
      </c>
      <c r="U10" s="3">
        <v>127</v>
      </c>
      <c r="V10" s="3">
        <v>139</v>
      </c>
      <c r="W10" s="3"/>
      <c r="X10" s="3"/>
      <c r="Y10" s="21"/>
    </row>
    <row r="11" spans="3:25" ht="18" customHeight="1">
      <c r="C11" s="139" t="s">
        <v>13</v>
      </c>
      <c r="D11" s="139"/>
      <c r="E11" s="139"/>
      <c r="F11" s="139"/>
      <c r="G11" s="30"/>
      <c r="H11" s="30"/>
      <c r="I11" s="30"/>
      <c r="J11" s="3">
        <f t="shared" si="1"/>
        <v>0</v>
      </c>
      <c r="K11" s="3">
        <v>8</v>
      </c>
      <c r="L11" s="3">
        <v>20</v>
      </c>
      <c r="M11" s="3">
        <v>32</v>
      </c>
      <c r="N11" s="3">
        <v>44</v>
      </c>
      <c r="O11" s="3">
        <v>56</v>
      </c>
      <c r="P11" s="3">
        <v>68</v>
      </c>
      <c r="Q11" s="3">
        <v>80</v>
      </c>
      <c r="R11" s="3">
        <v>92</v>
      </c>
      <c r="S11" s="3">
        <v>104</v>
      </c>
      <c r="T11" s="3">
        <v>116</v>
      </c>
      <c r="U11" s="3">
        <v>128</v>
      </c>
      <c r="V11" s="3">
        <v>140</v>
      </c>
      <c r="W11" s="3"/>
      <c r="X11" s="3"/>
      <c r="Y11" s="21"/>
    </row>
    <row r="12" spans="3:25" ht="15">
      <c r="C12" s="33"/>
      <c r="D12" s="34"/>
      <c r="E12" s="31"/>
      <c r="F12" s="31"/>
      <c r="G12" s="31"/>
      <c r="H12" s="31"/>
      <c r="I12" s="31"/>
      <c r="J12" s="3">
        <f t="shared" si="1"/>
        <v>0</v>
      </c>
      <c r="K12" s="3">
        <v>9</v>
      </c>
      <c r="L12" s="3">
        <v>21</v>
      </c>
      <c r="M12" s="3">
        <v>33</v>
      </c>
      <c r="N12" s="3">
        <v>45</v>
      </c>
      <c r="O12" s="3">
        <v>57</v>
      </c>
      <c r="P12" s="3">
        <v>69</v>
      </c>
      <c r="Q12" s="3">
        <v>81</v>
      </c>
      <c r="R12" s="3">
        <v>93</v>
      </c>
      <c r="S12" s="3">
        <v>105</v>
      </c>
      <c r="T12" s="3">
        <v>117</v>
      </c>
      <c r="U12" s="3">
        <v>129</v>
      </c>
      <c r="V12" s="3">
        <v>141</v>
      </c>
      <c r="W12" s="3"/>
      <c r="X12" s="3"/>
      <c r="Y12" s="21"/>
    </row>
    <row r="13" spans="3:25" ht="20.25">
      <c r="C13" s="86" t="s">
        <v>43</v>
      </c>
      <c r="F13" s="138" t="s">
        <v>44</v>
      </c>
      <c r="G13" s="138"/>
      <c r="H13" s="138"/>
      <c r="J13" s="3">
        <f t="shared" si="1"/>
        <v>0</v>
      </c>
      <c r="K13" s="3">
        <v>10</v>
      </c>
      <c r="L13" s="3">
        <v>22</v>
      </c>
      <c r="M13" s="3">
        <v>34</v>
      </c>
      <c r="N13" s="3">
        <v>46</v>
      </c>
      <c r="O13" s="3">
        <v>58</v>
      </c>
      <c r="P13" s="3">
        <v>70</v>
      </c>
      <c r="Q13" s="3">
        <v>82</v>
      </c>
      <c r="R13" s="3">
        <v>94</v>
      </c>
      <c r="S13" s="3">
        <v>106</v>
      </c>
      <c r="T13" s="3">
        <v>118</v>
      </c>
      <c r="U13" s="3">
        <v>130</v>
      </c>
      <c r="V13" s="3">
        <v>142</v>
      </c>
      <c r="W13" s="3"/>
      <c r="X13" s="3"/>
      <c r="Y13" s="21"/>
    </row>
    <row r="14" spans="3:25" ht="15">
      <c r="C14" s="137"/>
      <c r="D14" s="137"/>
      <c r="J14" s="3">
        <f t="shared" si="1"/>
        <v>0</v>
      </c>
      <c r="K14" s="3">
        <v>11</v>
      </c>
      <c r="L14" s="3">
        <v>23</v>
      </c>
      <c r="M14" s="3">
        <v>35</v>
      </c>
      <c r="N14" s="3">
        <v>47</v>
      </c>
      <c r="O14" s="3">
        <v>59</v>
      </c>
      <c r="P14" s="3">
        <v>71</v>
      </c>
      <c r="Q14" s="3">
        <v>83</v>
      </c>
      <c r="R14" s="3">
        <v>95</v>
      </c>
      <c r="S14" s="3">
        <v>107</v>
      </c>
      <c r="T14" s="3">
        <v>119</v>
      </c>
      <c r="U14" s="3">
        <v>131</v>
      </c>
      <c r="V14" s="3">
        <v>143</v>
      </c>
      <c r="W14" s="3"/>
      <c r="X14" s="3"/>
      <c r="Y14" s="21"/>
    </row>
    <row r="15" spans="3:25" ht="15">
      <c r="C15" s="137"/>
      <c r="D15" s="137"/>
      <c r="J15" s="3" t="s">
        <v>14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21"/>
    </row>
    <row r="16" spans="9:25" ht="15">
      <c r="I16" s="22"/>
      <c r="J16" s="3">
        <f>IF(COUNTIF(J3:J14,"=1")=0,0,VLOOKUP(1,J3:K14,2,FALSE))</f>
        <v>0</v>
      </c>
      <c r="K16" s="3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spans="3:25" ht="15">
      <c r="C17" s="3" t="str">
        <f>IF(A1=1,"Wykonaj kolejne polecenia, starając się liczyć w pamięci. Wyniki swoich obliczeń zapisuj w razie potrzeby na kartce. Po wykonaniu każdego z poleceń kliknij  w przycisk z napisem NASTĘPNE.",IF(AND(A1&gt;=2,A1&lt;=6,C14=""),"Wykonaj kolejne polecenia.",IF(AND(J16&lt;&gt;0,C14&lt;&gt;""),"Te liczby to "&amp;J16&amp;" i "&amp;J18&amp;" .","Zrobiłeś błąd w obliczeniach.")))</f>
        <v>Wykonaj kolejne polecenia, starając się liczyć w pamięci. Wyniki swoich obliczeń zapisuj w razie potrzeby na kartce. Po wykonaniu każdego z poleceń kliknij  w przycisk z napisem NASTĘPNE.</v>
      </c>
      <c r="J17" s="3" t="s">
        <v>15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9:25" ht="19.5" customHeight="1">
      <c r="I18" s="27"/>
      <c r="J18" s="3">
        <f>IF(COUNTIF(L1:V1,"=1")=0,0,HLOOKUP(1,L1:V2,2,FALSE))</f>
        <v>0</v>
      </c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2:25" ht="15">
      <c r="B19" s="27"/>
      <c r="C19" s="27"/>
      <c r="D19" s="27"/>
      <c r="E19" s="27"/>
      <c r="F19" s="27"/>
      <c r="G19" s="27"/>
      <c r="H19" s="27"/>
      <c r="I19" s="27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13:25" ht="15"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spans="13:25" ht="15"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spans="13:25" ht="15"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3:25" ht="15"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13:25" ht="15"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</sheetData>
  <mergeCells count="4">
    <mergeCell ref="C2:I3"/>
    <mergeCell ref="C14:D15"/>
    <mergeCell ref="F13:H13"/>
    <mergeCell ref="C11:F11"/>
  </mergeCells>
  <conditionalFormatting sqref="C7">
    <cfRule type="expression" priority="1" dxfId="6" stopIfTrue="1">
      <formula>($A$1=3)</formula>
    </cfRule>
    <cfRule type="expression" priority="2" dxfId="7" stopIfTrue="1">
      <formula>OR($A$1=0,$A$1=1,$A$1=2)</formula>
    </cfRule>
  </conditionalFormatting>
  <conditionalFormatting sqref="G6">
    <cfRule type="expression" priority="3" dxfId="8" stopIfTrue="1">
      <formula>($A$1=2)</formula>
    </cfRule>
    <cfRule type="expression" priority="4" dxfId="7" stopIfTrue="1">
      <formula>OR($A$1=0,$A$1=1,)</formula>
    </cfRule>
  </conditionalFormatting>
  <conditionalFormatting sqref="D10:I10">
    <cfRule type="expression" priority="5" dxfId="8" stopIfTrue="1">
      <formula>($A$1=4)</formula>
    </cfRule>
    <cfRule type="expression" priority="6" dxfId="7" stopIfTrue="1">
      <formula>OR($A$1=0,$A$1=2,$A$1=3,$A$1=1)</formula>
    </cfRule>
  </conditionalFormatting>
  <conditionalFormatting sqref="C12">
    <cfRule type="expression" priority="7" dxfId="9" stopIfTrue="1">
      <formula>($A$1=4)</formula>
    </cfRule>
    <cfRule type="expression" priority="8" dxfId="7" stopIfTrue="1">
      <formula>OR($A$1=0,$A$1=2,$A$1=3,$A$1=1)</formula>
    </cfRule>
  </conditionalFormatting>
  <conditionalFormatting sqref="C8">
    <cfRule type="expression" priority="9" dxfId="6" stopIfTrue="1">
      <formula>($A$1=4)</formula>
    </cfRule>
    <cfRule type="expression" priority="10" dxfId="7" stopIfTrue="1">
      <formula>OR($A$1=0,$A$1=1,$A$1=2,$A$1=3)</formula>
    </cfRule>
  </conditionalFormatting>
  <conditionalFormatting sqref="C9">
    <cfRule type="expression" priority="11" dxfId="6" stopIfTrue="1">
      <formula>($A$1=5)</formula>
    </cfRule>
    <cfRule type="expression" priority="12" dxfId="7" stopIfTrue="1">
      <formula>($A$1&lt;=4)</formula>
    </cfRule>
  </conditionalFormatting>
  <conditionalFormatting sqref="C11:E11 G11:I11">
    <cfRule type="expression" priority="13" dxfId="8" stopIfTrue="1">
      <formula>($A$1=6)</formula>
    </cfRule>
    <cfRule type="expression" priority="14" dxfId="7" stopIfTrue="1">
      <formula>($A$1&lt;=5)</formula>
    </cfRule>
  </conditionalFormatting>
  <conditionalFormatting sqref="C10">
    <cfRule type="expression" priority="15" dxfId="6" stopIfTrue="1">
      <formula>($A$1=6)</formula>
    </cfRule>
    <cfRule type="expression" priority="16" dxfId="7" stopIfTrue="1">
      <formula>($A$1&lt;=5)</formula>
    </cfRule>
  </conditionalFormatting>
  <conditionalFormatting sqref="C6">
    <cfRule type="expression" priority="17" dxfId="6" stopIfTrue="1">
      <formula>($A$1=2)</formula>
    </cfRule>
    <cfRule type="expression" priority="18" dxfId="7" stopIfTrue="1">
      <formula>OR($A$1=0,$A$1=1,)</formula>
    </cfRule>
  </conditionalFormatting>
  <conditionalFormatting sqref="C5">
    <cfRule type="expression" priority="19" dxfId="10" stopIfTrue="1">
      <formula>($A$1&gt;1)</formula>
    </cfRule>
  </conditionalFormatting>
  <conditionalFormatting sqref="C13">
    <cfRule type="expression" priority="20" dxfId="11" stopIfTrue="1">
      <formula>($A$1=6)</formula>
    </cfRule>
    <cfRule type="expression" priority="21" dxfId="7" stopIfTrue="1">
      <formula>($A$1&lt;=5)</formula>
    </cfRule>
  </conditionalFormatting>
  <conditionalFormatting sqref="C14:D15">
    <cfRule type="expression" priority="22" dxfId="4" stopIfTrue="1">
      <formula>AND(LEFT(C17,1)="T",$C$14&lt;&gt;"")</formula>
    </cfRule>
    <cfRule type="expression" priority="23" dxfId="12" stopIfTrue="1">
      <formula>AND(LEFT(C17,1)="Z",$C$14&lt;&gt;"")</formula>
    </cfRule>
    <cfRule type="expression" priority="24" dxfId="12" stopIfTrue="1">
      <formula>(A1=6)</formula>
    </cfRule>
  </conditionalFormatting>
  <dataValidations count="1">
    <dataValidation type="custom" allowBlank="1" showInputMessage="1" showErrorMessage="1" errorTitle="UWAGA!" error="Wpisana wartość jest nieprawidłowa." sqref="C14:D15">
      <formula1>AND(LEN(C14)&lt;=5,ISNUMBER(C14),C14:C14&gt;=0,C14&lt;=2000,LEFT(CELL("format",C14))&lt;&gt;"D",LEFT(CELL("format",C14))&lt;&gt;"P")</formula1>
    </dataValidation>
  </dataValidations>
  <printOptions/>
  <pageMargins left="0.75" right="0.75" top="1" bottom="1" header="0.5" footer="0.5"/>
  <pageSetup horizontalDpi="2400" verticalDpi="2400" orientation="portrait" paperSize="9" r:id="rId3"/>
  <drawing r:id="rId1"/>
  <picture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AJ26"/>
  <sheetViews>
    <sheetView showGridLines="0" showRowColHeaders="0" showOutlineSymbols="0" workbookViewId="0" topLeftCell="A1">
      <selection activeCell="B2" sqref="B2:E2"/>
    </sheetView>
  </sheetViews>
  <sheetFormatPr defaultColWidth="8.796875" defaultRowHeight="15"/>
  <cols>
    <col min="1" max="1" width="6.19921875" style="0" customWidth="1"/>
    <col min="2" max="2" width="5.69921875" style="0" customWidth="1"/>
    <col min="3" max="62" width="2.296875" style="0" customWidth="1"/>
  </cols>
  <sheetData>
    <row r="1" ht="27" customHeight="1">
      <c r="A1" s="3">
        <v>1</v>
      </c>
    </row>
    <row r="2" spans="1:32" ht="16.5" customHeight="1">
      <c r="A2" s="3">
        <f>C25-250</f>
        <v>-250</v>
      </c>
      <c r="B2" s="135" t="s">
        <v>64</v>
      </c>
      <c r="C2" s="135"/>
      <c r="D2" s="135"/>
      <c r="E2" s="135"/>
      <c r="F2" s="100"/>
      <c r="G2" s="100"/>
      <c r="H2" s="100"/>
      <c r="I2" s="100"/>
      <c r="J2" s="100"/>
      <c r="K2" s="100"/>
      <c r="L2" s="108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ht="9" customHeight="1" thickBot="1">
      <c r="B3" s="38"/>
    </row>
    <row r="4" spans="2:29" ht="15" customHeight="1" thickTop="1">
      <c r="B4" s="87" t="s">
        <v>23</v>
      </c>
      <c r="C4" s="88">
        <v>1</v>
      </c>
      <c r="D4" s="89">
        <v>2</v>
      </c>
      <c r="E4" s="90">
        <v>3</v>
      </c>
      <c r="F4" s="91">
        <v>1</v>
      </c>
      <c r="G4" s="89">
        <v>2</v>
      </c>
      <c r="H4" s="90">
        <v>3</v>
      </c>
      <c r="I4" s="91">
        <v>1</v>
      </c>
      <c r="J4" s="89">
        <v>2</v>
      </c>
      <c r="K4" s="90">
        <v>3</v>
      </c>
      <c r="L4" s="91">
        <v>1</v>
      </c>
      <c r="M4" s="89">
        <v>2</v>
      </c>
      <c r="N4" s="90">
        <v>3</v>
      </c>
      <c r="O4" s="91">
        <v>1</v>
      </c>
      <c r="P4" s="89">
        <v>2</v>
      </c>
      <c r="Q4" s="90">
        <v>3</v>
      </c>
      <c r="R4" s="91">
        <v>1</v>
      </c>
      <c r="S4" s="89">
        <v>2</v>
      </c>
      <c r="T4" s="90">
        <v>3</v>
      </c>
      <c r="U4" s="91">
        <v>1</v>
      </c>
      <c r="V4" s="89">
        <v>2</v>
      </c>
      <c r="W4" s="90">
        <v>3</v>
      </c>
      <c r="X4" s="91">
        <v>1</v>
      </c>
      <c r="Y4" s="89">
        <v>2</v>
      </c>
      <c r="Z4" s="90">
        <v>3</v>
      </c>
      <c r="AA4" s="91">
        <v>1</v>
      </c>
      <c r="AB4" s="89">
        <v>2</v>
      </c>
      <c r="AC4" s="90">
        <v>3</v>
      </c>
    </row>
    <row r="5" spans="2:29" ht="15" customHeight="1">
      <c r="B5" s="87" t="s">
        <v>24</v>
      </c>
      <c r="C5" s="92">
        <v>1</v>
      </c>
      <c r="D5" s="93">
        <v>2</v>
      </c>
      <c r="E5" s="94">
        <v>3</v>
      </c>
      <c r="F5" s="95">
        <v>1</v>
      </c>
      <c r="G5" s="93">
        <v>2</v>
      </c>
      <c r="H5" s="94">
        <v>3</v>
      </c>
      <c r="I5" s="95">
        <v>1</v>
      </c>
      <c r="J5" s="93">
        <v>2</v>
      </c>
      <c r="K5" s="94">
        <v>3</v>
      </c>
      <c r="L5" s="95">
        <v>1</v>
      </c>
      <c r="M5" s="93">
        <v>2</v>
      </c>
      <c r="N5" s="94">
        <v>3</v>
      </c>
      <c r="O5" s="95">
        <v>1</v>
      </c>
      <c r="P5" s="93">
        <v>2</v>
      </c>
      <c r="Q5" s="94">
        <v>3</v>
      </c>
      <c r="R5" s="95">
        <v>1</v>
      </c>
      <c r="S5" s="93">
        <v>2</v>
      </c>
      <c r="T5" s="94">
        <v>3</v>
      </c>
      <c r="U5" s="95">
        <v>1</v>
      </c>
      <c r="V5" s="93">
        <v>2</v>
      </c>
      <c r="W5" s="94">
        <v>3</v>
      </c>
      <c r="X5" s="95">
        <v>1</v>
      </c>
      <c r="Y5" s="93">
        <v>2</v>
      </c>
      <c r="Z5" s="94">
        <v>3</v>
      </c>
      <c r="AA5" s="95">
        <v>1</v>
      </c>
      <c r="AB5" s="93">
        <v>2</v>
      </c>
      <c r="AC5" s="94">
        <v>3</v>
      </c>
    </row>
    <row r="6" spans="2:29" ht="15" customHeight="1">
      <c r="B6" s="87" t="s">
        <v>22</v>
      </c>
      <c r="C6" s="92">
        <v>1</v>
      </c>
      <c r="D6" s="93">
        <v>2</v>
      </c>
      <c r="E6" s="94">
        <v>3</v>
      </c>
      <c r="F6" s="95">
        <v>1</v>
      </c>
      <c r="G6" s="93">
        <v>2</v>
      </c>
      <c r="H6" s="94">
        <v>3</v>
      </c>
      <c r="I6" s="95">
        <v>1</v>
      </c>
      <c r="J6" s="93">
        <v>2</v>
      </c>
      <c r="K6" s="94">
        <v>3</v>
      </c>
      <c r="L6" s="95">
        <v>1</v>
      </c>
      <c r="M6" s="93">
        <v>2</v>
      </c>
      <c r="N6" s="94">
        <v>3</v>
      </c>
      <c r="O6" s="95">
        <v>1</v>
      </c>
      <c r="P6" s="93">
        <v>2</v>
      </c>
      <c r="Q6" s="94">
        <v>3</v>
      </c>
      <c r="R6" s="95">
        <v>1</v>
      </c>
      <c r="S6" s="93">
        <v>2</v>
      </c>
      <c r="T6" s="94">
        <v>3</v>
      </c>
      <c r="U6" s="95">
        <v>1</v>
      </c>
      <c r="V6" s="93">
        <v>2</v>
      </c>
      <c r="W6" s="94">
        <v>3</v>
      </c>
      <c r="X6" s="95">
        <v>1</v>
      </c>
      <c r="Y6" s="93">
        <v>2</v>
      </c>
      <c r="Z6" s="94">
        <v>3</v>
      </c>
      <c r="AA6" s="95">
        <v>1</v>
      </c>
      <c r="AB6" s="93">
        <v>2</v>
      </c>
      <c r="AC6" s="94">
        <v>3</v>
      </c>
    </row>
    <row r="7" spans="2:29" ht="15" customHeight="1">
      <c r="B7" s="87" t="s">
        <v>21</v>
      </c>
      <c r="C7" s="92">
        <v>1</v>
      </c>
      <c r="D7" s="93">
        <v>2</v>
      </c>
      <c r="E7" s="94">
        <v>3</v>
      </c>
      <c r="F7" s="95">
        <v>1</v>
      </c>
      <c r="G7" s="93">
        <v>2</v>
      </c>
      <c r="H7" s="94">
        <v>3</v>
      </c>
      <c r="I7" s="95">
        <v>1</v>
      </c>
      <c r="J7" s="93">
        <v>2</v>
      </c>
      <c r="K7" s="94">
        <v>3</v>
      </c>
      <c r="L7" s="95">
        <v>1</v>
      </c>
      <c r="M7" s="93">
        <v>2</v>
      </c>
      <c r="N7" s="94">
        <v>3</v>
      </c>
      <c r="O7" s="95">
        <v>1</v>
      </c>
      <c r="P7" s="93">
        <v>2</v>
      </c>
      <c r="Q7" s="94">
        <v>3</v>
      </c>
      <c r="R7" s="95">
        <v>1</v>
      </c>
      <c r="S7" s="93">
        <v>2</v>
      </c>
      <c r="T7" s="94">
        <v>3</v>
      </c>
      <c r="U7" s="95">
        <v>1</v>
      </c>
      <c r="V7" s="93">
        <v>2</v>
      </c>
      <c r="W7" s="94">
        <v>3</v>
      </c>
      <c r="X7" s="95">
        <v>1</v>
      </c>
      <c r="Y7" s="93">
        <v>2</v>
      </c>
      <c r="Z7" s="94">
        <v>3</v>
      </c>
      <c r="AA7" s="95">
        <v>1</v>
      </c>
      <c r="AB7" s="93">
        <v>2</v>
      </c>
      <c r="AC7" s="94">
        <v>3</v>
      </c>
    </row>
    <row r="8" spans="2:29" ht="15" customHeight="1">
      <c r="B8" s="87" t="s">
        <v>20</v>
      </c>
      <c r="C8" s="92">
        <v>1</v>
      </c>
      <c r="D8" s="93">
        <v>2</v>
      </c>
      <c r="E8" s="94">
        <v>3</v>
      </c>
      <c r="F8" s="95">
        <v>1</v>
      </c>
      <c r="G8" s="93">
        <v>2</v>
      </c>
      <c r="H8" s="94">
        <v>3</v>
      </c>
      <c r="I8" s="95">
        <v>1</v>
      </c>
      <c r="J8" s="93">
        <v>2</v>
      </c>
      <c r="K8" s="94">
        <v>3</v>
      </c>
      <c r="L8" s="95">
        <v>1</v>
      </c>
      <c r="M8" s="93">
        <v>2</v>
      </c>
      <c r="N8" s="94">
        <v>3</v>
      </c>
      <c r="O8" s="95">
        <v>1</v>
      </c>
      <c r="P8" s="93">
        <v>2</v>
      </c>
      <c r="Q8" s="94">
        <v>3</v>
      </c>
      <c r="R8" s="95">
        <v>1</v>
      </c>
      <c r="S8" s="93">
        <v>2</v>
      </c>
      <c r="T8" s="94">
        <v>3</v>
      </c>
      <c r="U8" s="95">
        <v>1</v>
      </c>
      <c r="V8" s="93">
        <v>2</v>
      </c>
      <c r="W8" s="94">
        <v>3</v>
      </c>
      <c r="X8" s="95">
        <v>1</v>
      </c>
      <c r="Y8" s="93">
        <v>2</v>
      </c>
      <c r="Z8" s="94">
        <v>3</v>
      </c>
      <c r="AA8" s="95">
        <v>1</v>
      </c>
      <c r="AB8" s="93">
        <v>2</v>
      </c>
      <c r="AC8" s="94">
        <v>3</v>
      </c>
    </row>
    <row r="9" spans="2:29" ht="15" customHeight="1">
      <c r="B9" s="87" t="s">
        <v>19</v>
      </c>
      <c r="C9" s="92">
        <v>1</v>
      </c>
      <c r="D9" s="93">
        <v>2</v>
      </c>
      <c r="E9" s="94">
        <v>3</v>
      </c>
      <c r="F9" s="95">
        <v>1</v>
      </c>
      <c r="G9" s="93">
        <v>2</v>
      </c>
      <c r="H9" s="94">
        <v>3</v>
      </c>
      <c r="I9" s="95">
        <v>1</v>
      </c>
      <c r="J9" s="93">
        <v>2</v>
      </c>
      <c r="K9" s="94">
        <v>3</v>
      </c>
      <c r="L9" s="95">
        <v>1</v>
      </c>
      <c r="M9" s="93">
        <v>2</v>
      </c>
      <c r="N9" s="94">
        <v>3</v>
      </c>
      <c r="O9" s="95">
        <v>1</v>
      </c>
      <c r="P9" s="93">
        <v>2</v>
      </c>
      <c r="Q9" s="94">
        <v>3</v>
      </c>
      <c r="R9" s="95">
        <v>1</v>
      </c>
      <c r="S9" s="93">
        <v>2</v>
      </c>
      <c r="T9" s="94">
        <v>3</v>
      </c>
      <c r="U9" s="95">
        <v>1</v>
      </c>
      <c r="V9" s="93">
        <v>2</v>
      </c>
      <c r="W9" s="94">
        <v>3</v>
      </c>
      <c r="X9" s="95">
        <v>1</v>
      </c>
      <c r="Y9" s="93">
        <v>2</v>
      </c>
      <c r="Z9" s="94">
        <v>3</v>
      </c>
      <c r="AA9" s="95">
        <v>1</v>
      </c>
      <c r="AB9" s="93">
        <v>2</v>
      </c>
      <c r="AC9" s="94">
        <v>3</v>
      </c>
    </row>
    <row r="10" spans="2:29" ht="15" customHeight="1">
      <c r="B10" s="87" t="s">
        <v>18</v>
      </c>
      <c r="C10" s="92">
        <v>1</v>
      </c>
      <c r="D10" s="93">
        <v>2</v>
      </c>
      <c r="E10" s="94">
        <v>3</v>
      </c>
      <c r="F10" s="95">
        <v>1</v>
      </c>
      <c r="G10" s="93">
        <v>2</v>
      </c>
      <c r="H10" s="94">
        <v>3</v>
      </c>
      <c r="I10" s="95">
        <v>1</v>
      </c>
      <c r="J10" s="93">
        <v>2</v>
      </c>
      <c r="K10" s="94">
        <v>3</v>
      </c>
      <c r="L10" s="95">
        <v>1</v>
      </c>
      <c r="M10" s="93">
        <v>2</v>
      </c>
      <c r="N10" s="94">
        <v>3</v>
      </c>
      <c r="O10" s="95">
        <v>1</v>
      </c>
      <c r="P10" s="93">
        <v>2</v>
      </c>
      <c r="Q10" s="94">
        <v>3</v>
      </c>
      <c r="R10" s="95">
        <v>1</v>
      </c>
      <c r="S10" s="93">
        <v>2</v>
      </c>
      <c r="T10" s="94">
        <v>3</v>
      </c>
      <c r="U10" s="95">
        <v>1</v>
      </c>
      <c r="V10" s="93">
        <v>2</v>
      </c>
      <c r="W10" s="94">
        <v>3</v>
      </c>
      <c r="X10" s="95">
        <v>1</v>
      </c>
      <c r="Y10" s="93">
        <v>2</v>
      </c>
      <c r="Z10" s="94">
        <v>3</v>
      </c>
      <c r="AA10" s="95">
        <v>1</v>
      </c>
      <c r="AB10" s="93">
        <v>2</v>
      </c>
      <c r="AC10" s="94">
        <v>3</v>
      </c>
    </row>
    <row r="11" spans="2:29" ht="15" customHeight="1">
      <c r="B11" s="87" t="s">
        <v>17</v>
      </c>
      <c r="C11" s="92">
        <v>1</v>
      </c>
      <c r="D11" s="93">
        <v>2</v>
      </c>
      <c r="E11" s="94">
        <v>3</v>
      </c>
      <c r="F11" s="95">
        <v>1</v>
      </c>
      <c r="G11" s="93">
        <v>2</v>
      </c>
      <c r="H11" s="94">
        <v>3</v>
      </c>
      <c r="I11" s="95">
        <v>1</v>
      </c>
      <c r="J11" s="93">
        <v>2</v>
      </c>
      <c r="K11" s="94">
        <v>3</v>
      </c>
      <c r="L11" s="95">
        <v>1</v>
      </c>
      <c r="M11" s="93">
        <v>2</v>
      </c>
      <c r="N11" s="94">
        <v>3</v>
      </c>
      <c r="O11" s="95">
        <v>1</v>
      </c>
      <c r="P11" s="93">
        <v>2</v>
      </c>
      <c r="Q11" s="94">
        <v>3</v>
      </c>
      <c r="R11" s="95">
        <v>1</v>
      </c>
      <c r="S11" s="93">
        <v>2</v>
      </c>
      <c r="T11" s="94">
        <v>3</v>
      </c>
      <c r="U11" s="95">
        <v>1</v>
      </c>
      <c r="V11" s="93">
        <v>2</v>
      </c>
      <c r="W11" s="94">
        <v>3</v>
      </c>
      <c r="X11" s="95">
        <v>1</v>
      </c>
      <c r="Y11" s="93">
        <v>2</v>
      </c>
      <c r="Z11" s="94">
        <v>3</v>
      </c>
      <c r="AA11" s="95">
        <v>1</v>
      </c>
      <c r="AB11" s="93">
        <v>2</v>
      </c>
      <c r="AC11" s="94">
        <v>3</v>
      </c>
    </row>
    <row r="12" spans="2:29" ht="15" customHeight="1">
      <c r="B12" s="87" t="s">
        <v>16</v>
      </c>
      <c r="C12" s="92">
        <v>1</v>
      </c>
      <c r="D12" s="93">
        <v>2</v>
      </c>
      <c r="E12" s="94">
        <v>3</v>
      </c>
      <c r="F12" s="95">
        <v>1</v>
      </c>
      <c r="G12" s="93">
        <v>2</v>
      </c>
      <c r="H12" s="94">
        <v>3</v>
      </c>
      <c r="I12" s="95">
        <v>1</v>
      </c>
      <c r="J12" s="93">
        <v>2</v>
      </c>
      <c r="K12" s="94">
        <v>3</v>
      </c>
      <c r="L12" s="95">
        <v>1</v>
      </c>
      <c r="M12" s="93">
        <v>2</v>
      </c>
      <c r="N12" s="94">
        <v>3</v>
      </c>
      <c r="O12" s="95">
        <v>1</v>
      </c>
      <c r="P12" s="93">
        <v>2</v>
      </c>
      <c r="Q12" s="94">
        <v>3</v>
      </c>
      <c r="R12" s="95">
        <v>1</v>
      </c>
      <c r="S12" s="93">
        <v>2</v>
      </c>
      <c r="T12" s="94">
        <v>3</v>
      </c>
      <c r="U12" s="95">
        <v>1</v>
      </c>
      <c r="V12" s="93">
        <v>2</v>
      </c>
      <c r="W12" s="94">
        <v>3</v>
      </c>
      <c r="X12" s="95">
        <v>1</v>
      </c>
      <c r="Y12" s="93">
        <v>2</v>
      </c>
      <c r="Z12" s="94">
        <v>3</v>
      </c>
      <c r="AA12" s="95">
        <v>1</v>
      </c>
      <c r="AB12" s="93">
        <v>2</v>
      </c>
      <c r="AC12" s="94">
        <v>3</v>
      </c>
    </row>
    <row r="13" spans="2:29" ht="15" customHeight="1" thickBot="1">
      <c r="B13" s="87">
        <v>0</v>
      </c>
      <c r="C13" s="96">
        <v>1</v>
      </c>
      <c r="D13" s="97">
        <v>2</v>
      </c>
      <c r="E13" s="98">
        <v>3</v>
      </c>
      <c r="F13" s="99">
        <v>1</v>
      </c>
      <c r="G13" s="97">
        <v>2</v>
      </c>
      <c r="H13" s="98">
        <v>3</v>
      </c>
      <c r="I13" s="99">
        <v>1</v>
      </c>
      <c r="J13" s="97">
        <v>2</v>
      </c>
      <c r="K13" s="98">
        <v>3</v>
      </c>
      <c r="L13" s="99">
        <v>1</v>
      </c>
      <c r="M13" s="97">
        <v>2</v>
      </c>
      <c r="N13" s="98">
        <v>3</v>
      </c>
      <c r="O13" s="99">
        <v>1</v>
      </c>
      <c r="P13" s="97">
        <v>2</v>
      </c>
      <c r="Q13" s="98">
        <v>3</v>
      </c>
      <c r="R13" s="99">
        <v>1</v>
      </c>
      <c r="S13" s="97">
        <v>2</v>
      </c>
      <c r="T13" s="98">
        <v>3</v>
      </c>
      <c r="U13" s="99">
        <v>1</v>
      </c>
      <c r="V13" s="97">
        <v>2</v>
      </c>
      <c r="W13" s="98">
        <v>3</v>
      </c>
      <c r="X13" s="99">
        <v>1</v>
      </c>
      <c r="Y13" s="97">
        <v>2</v>
      </c>
      <c r="Z13" s="98">
        <v>3</v>
      </c>
      <c r="AA13" s="99">
        <v>1</v>
      </c>
      <c r="AB13" s="97">
        <v>2</v>
      </c>
      <c r="AC13" s="98">
        <v>3</v>
      </c>
    </row>
    <row r="14" spans="2:29" s="36" customFormat="1" ht="24.75" customHeight="1" thickTop="1">
      <c r="B14" s="37"/>
      <c r="C14" s="141" t="s">
        <v>48</v>
      </c>
      <c r="D14" s="142"/>
      <c r="E14" s="142"/>
      <c r="F14" s="141" t="s">
        <v>49</v>
      </c>
      <c r="G14" s="142"/>
      <c r="H14" s="142"/>
      <c r="I14" s="141" t="s">
        <v>50</v>
      </c>
      <c r="J14" s="142"/>
      <c r="K14" s="142"/>
      <c r="L14" s="141" t="s">
        <v>51</v>
      </c>
      <c r="M14" s="142"/>
      <c r="N14" s="142"/>
      <c r="O14" s="141" t="s">
        <v>52</v>
      </c>
      <c r="P14" s="142"/>
      <c r="Q14" s="142"/>
      <c r="R14" s="141" t="s">
        <v>53</v>
      </c>
      <c r="S14" s="142"/>
      <c r="T14" s="142"/>
      <c r="U14" s="141" t="s">
        <v>54</v>
      </c>
      <c r="V14" s="142"/>
      <c r="W14" s="142"/>
      <c r="X14" s="141" t="s">
        <v>55</v>
      </c>
      <c r="Y14" s="142"/>
      <c r="Z14" s="142"/>
      <c r="AA14" s="141" t="s">
        <v>56</v>
      </c>
      <c r="AB14" s="142"/>
      <c r="AC14" s="142"/>
    </row>
    <row r="15" ht="4.5" customHeight="1"/>
    <row r="16" ht="15.75">
      <c r="C16" s="44" t="s">
        <v>57</v>
      </c>
    </row>
    <row r="17" ht="15">
      <c r="C17" s="28" t="s">
        <v>58</v>
      </c>
    </row>
    <row r="18" ht="15">
      <c r="C18" s="28" t="s">
        <v>59</v>
      </c>
    </row>
    <row r="19" ht="15">
      <c r="C19" s="28" t="s">
        <v>76</v>
      </c>
    </row>
    <row r="20" ht="15">
      <c r="C20" s="28" t="s">
        <v>60</v>
      </c>
    </row>
    <row r="21" ht="15">
      <c r="C21" s="28" t="s">
        <v>61</v>
      </c>
    </row>
    <row r="22" ht="15">
      <c r="C22" s="31" t="s">
        <v>77</v>
      </c>
    </row>
    <row r="23" ht="15" hidden="1"/>
    <row r="24" ht="15">
      <c r="C24" s="39" t="s">
        <v>78</v>
      </c>
    </row>
    <row r="25" spans="3:30" ht="11.25" customHeight="1">
      <c r="C25" s="143"/>
      <c r="D25" s="143"/>
      <c r="E25" s="143"/>
      <c r="F25" s="143"/>
      <c r="G25" s="143"/>
      <c r="H25" s="143"/>
      <c r="I25" s="143"/>
      <c r="J25" s="143"/>
      <c r="O25" s="144" t="str">
        <f>IF(AND(A1=7,C25&lt;&gt;""),IF(OR(A2&gt;993,A2&lt;101,MOD(A2,10)&gt;=4),"Wykonałeś błędne obliczenia.","Wybrałeś mieszkanie:"),IF(A1=1,"Przeczytaj polecenie.",IF(A1=7,"Wpisz wynik.","Wykonuj kolejne polecenia.")))</f>
        <v>Przeczytaj polecenie.</v>
      </c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</row>
    <row r="26" spans="3:36" ht="12" customHeight="1">
      <c r="C26" s="143"/>
      <c r="D26" s="143"/>
      <c r="E26" s="143"/>
      <c r="F26" s="143"/>
      <c r="G26" s="143"/>
      <c r="H26" s="143"/>
      <c r="I26" s="143"/>
      <c r="J26" s="143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F26" s="140"/>
      <c r="AG26" s="140"/>
      <c r="AH26" s="140"/>
      <c r="AI26" s="140"/>
      <c r="AJ26" s="140"/>
    </row>
  </sheetData>
  <mergeCells count="13">
    <mergeCell ref="F14:H14"/>
    <mergeCell ref="I14:K14"/>
    <mergeCell ref="L14:N14"/>
    <mergeCell ref="AF26:AJ26"/>
    <mergeCell ref="AA14:AC14"/>
    <mergeCell ref="C25:J26"/>
    <mergeCell ref="B2:E2"/>
    <mergeCell ref="O25:AD26"/>
    <mergeCell ref="O14:Q14"/>
    <mergeCell ref="R14:T14"/>
    <mergeCell ref="U14:W14"/>
    <mergeCell ref="X14:Z14"/>
    <mergeCell ref="C14:E14"/>
  </mergeCells>
  <conditionalFormatting sqref="C17">
    <cfRule type="expression" priority="1" dxfId="6" stopIfTrue="1">
      <formula>($A$1=2)</formula>
    </cfRule>
    <cfRule type="expression" priority="2" dxfId="7" stopIfTrue="1">
      <formula>OR($A$1=0,$A$1=1,)</formula>
    </cfRule>
  </conditionalFormatting>
  <conditionalFormatting sqref="C18">
    <cfRule type="expression" priority="3" dxfId="6" stopIfTrue="1">
      <formula>($A$1=3)</formula>
    </cfRule>
    <cfRule type="expression" priority="4" dxfId="7" stopIfTrue="1">
      <formula>OR($A$1=0,$A$1=1,$A$1=2)</formula>
    </cfRule>
  </conditionalFormatting>
  <conditionalFormatting sqref="C19">
    <cfRule type="expression" priority="5" dxfId="6" stopIfTrue="1">
      <formula>($A$1=4)</formula>
    </cfRule>
    <cfRule type="expression" priority="6" dxfId="7" stopIfTrue="1">
      <formula>OR($A$1=0,$A$1=1,$A$1=2,$A$1=3)</formula>
    </cfRule>
  </conditionalFormatting>
  <conditionalFormatting sqref="C20">
    <cfRule type="expression" priority="7" dxfId="6" stopIfTrue="1">
      <formula>($A$1=5)</formula>
    </cfRule>
    <cfRule type="expression" priority="8" dxfId="7" stopIfTrue="1">
      <formula>($A$1&lt;=4)</formula>
    </cfRule>
  </conditionalFormatting>
  <conditionalFormatting sqref="D12">
    <cfRule type="expression" priority="9" dxfId="13" stopIfTrue="1">
      <formula>($A$2=112)</formula>
    </cfRule>
  </conditionalFormatting>
  <conditionalFormatting sqref="C13">
    <cfRule type="expression" priority="10" dxfId="13" stopIfTrue="1">
      <formula>($A$2=101)</formula>
    </cfRule>
  </conditionalFormatting>
  <conditionalFormatting sqref="D13">
    <cfRule type="expression" priority="11" dxfId="13" stopIfTrue="1">
      <formula>($A$2=102)</formula>
    </cfRule>
  </conditionalFormatting>
  <conditionalFormatting sqref="E13">
    <cfRule type="expression" priority="12" dxfId="13" stopIfTrue="1">
      <formula>($A$2=103)</formula>
    </cfRule>
  </conditionalFormatting>
  <conditionalFormatting sqref="F13">
    <cfRule type="expression" priority="13" dxfId="13" stopIfTrue="1">
      <formula>($A$2=201)</formula>
    </cfRule>
  </conditionalFormatting>
  <conditionalFormatting sqref="G13">
    <cfRule type="expression" priority="14" dxfId="13" stopIfTrue="1">
      <formula>($A$2=202)</formula>
    </cfRule>
  </conditionalFormatting>
  <conditionalFormatting sqref="H13">
    <cfRule type="expression" priority="15" dxfId="13" stopIfTrue="1">
      <formula>($A$2=203)</formula>
    </cfRule>
  </conditionalFormatting>
  <conditionalFormatting sqref="I13">
    <cfRule type="expression" priority="16" dxfId="13" stopIfTrue="1">
      <formula>($A$2=301)</formula>
    </cfRule>
  </conditionalFormatting>
  <conditionalFormatting sqref="J13">
    <cfRule type="expression" priority="17" dxfId="13" stopIfTrue="1">
      <formula>($A$2=302)</formula>
    </cfRule>
  </conditionalFormatting>
  <conditionalFormatting sqref="K13">
    <cfRule type="expression" priority="18" dxfId="13" stopIfTrue="1">
      <formula>($A$2=303)</formula>
    </cfRule>
  </conditionalFormatting>
  <conditionalFormatting sqref="L13">
    <cfRule type="expression" priority="19" dxfId="13" stopIfTrue="1">
      <formula>($A$2=401)</formula>
    </cfRule>
  </conditionalFormatting>
  <conditionalFormatting sqref="M13">
    <cfRule type="expression" priority="20" dxfId="13" stopIfTrue="1">
      <formula>($A$2=402)</formula>
    </cfRule>
  </conditionalFormatting>
  <conditionalFormatting sqref="N13">
    <cfRule type="expression" priority="21" dxfId="13" stopIfTrue="1">
      <formula>($A$2=403)</formula>
    </cfRule>
  </conditionalFormatting>
  <conditionalFormatting sqref="O13">
    <cfRule type="expression" priority="22" dxfId="13" stopIfTrue="1">
      <formula>($A$2=501)</formula>
    </cfRule>
  </conditionalFormatting>
  <conditionalFormatting sqref="P13">
    <cfRule type="expression" priority="23" dxfId="13" stopIfTrue="1">
      <formula>($A$2=502)</formula>
    </cfRule>
  </conditionalFormatting>
  <conditionalFormatting sqref="Q13">
    <cfRule type="expression" priority="24" dxfId="13" stopIfTrue="1">
      <formula>($A$2=503)</formula>
    </cfRule>
  </conditionalFormatting>
  <conditionalFormatting sqref="R13">
    <cfRule type="expression" priority="25" dxfId="13" stopIfTrue="1">
      <formula>($A$2=601)</formula>
    </cfRule>
  </conditionalFormatting>
  <conditionalFormatting sqref="S13">
    <cfRule type="expression" priority="26" dxfId="13" stopIfTrue="1">
      <formula>($A$2=602)</formula>
    </cfRule>
  </conditionalFormatting>
  <conditionalFormatting sqref="T13">
    <cfRule type="expression" priority="27" dxfId="13" stopIfTrue="1">
      <formula>($A$2=603)</formula>
    </cfRule>
  </conditionalFormatting>
  <conditionalFormatting sqref="U13">
    <cfRule type="expression" priority="28" dxfId="13" stopIfTrue="1">
      <formula>($A$2=701)</formula>
    </cfRule>
  </conditionalFormatting>
  <conditionalFormatting sqref="V13">
    <cfRule type="expression" priority="29" dxfId="13" stopIfTrue="1">
      <formula>($A$2=702)</formula>
    </cfRule>
  </conditionalFormatting>
  <conditionalFormatting sqref="W13">
    <cfRule type="expression" priority="30" dxfId="13" stopIfTrue="1">
      <formula>($A$2=703)</formula>
    </cfRule>
  </conditionalFormatting>
  <conditionalFormatting sqref="X13">
    <cfRule type="expression" priority="31" dxfId="13" stopIfTrue="1">
      <formula>($A$2=801)</formula>
    </cfRule>
  </conditionalFormatting>
  <conditionalFormatting sqref="Y13">
    <cfRule type="expression" priority="32" dxfId="13" stopIfTrue="1">
      <formula>($A$2=802)</formula>
    </cfRule>
  </conditionalFormatting>
  <conditionalFormatting sqref="AC13">
    <cfRule type="expression" priority="33" dxfId="13" stopIfTrue="1">
      <formula>($A$2=903)</formula>
    </cfRule>
  </conditionalFormatting>
  <conditionalFormatting sqref="Z13">
    <cfRule type="expression" priority="34" dxfId="13" stopIfTrue="1">
      <formula>($A$2=803)</formula>
    </cfRule>
  </conditionalFormatting>
  <conditionalFormatting sqref="AA13">
    <cfRule type="expression" priority="35" dxfId="13" stopIfTrue="1">
      <formula>($A$2=901)</formula>
    </cfRule>
  </conditionalFormatting>
  <conditionalFormatting sqref="AB13">
    <cfRule type="expression" priority="36" dxfId="13" stopIfTrue="1">
      <formula>($A$2=902)</formula>
    </cfRule>
  </conditionalFormatting>
  <conditionalFormatting sqref="C12">
    <cfRule type="expression" priority="37" dxfId="13" stopIfTrue="1">
      <formula>($A$2=111)</formula>
    </cfRule>
  </conditionalFormatting>
  <conditionalFormatting sqref="E12">
    <cfRule type="expression" priority="38" dxfId="13" stopIfTrue="1">
      <formula>($A$2=113)</formula>
    </cfRule>
  </conditionalFormatting>
  <conditionalFormatting sqref="F12">
    <cfRule type="expression" priority="39" dxfId="13" stopIfTrue="1">
      <formula>($A$2=211)</formula>
    </cfRule>
  </conditionalFormatting>
  <conditionalFormatting sqref="G12">
    <cfRule type="expression" priority="40" dxfId="13" stopIfTrue="1">
      <formula>($A$2=212)</formula>
    </cfRule>
  </conditionalFormatting>
  <conditionalFormatting sqref="H12">
    <cfRule type="expression" priority="41" dxfId="13" stopIfTrue="1">
      <formula>($A$2=213)</formula>
    </cfRule>
  </conditionalFormatting>
  <conditionalFormatting sqref="I12">
    <cfRule type="expression" priority="42" dxfId="13" stopIfTrue="1">
      <formula>($A$2=311)</formula>
    </cfRule>
  </conditionalFormatting>
  <conditionalFormatting sqref="J12">
    <cfRule type="expression" priority="43" dxfId="13" stopIfTrue="1">
      <formula>($A$2=312)</formula>
    </cfRule>
  </conditionalFormatting>
  <conditionalFormatting sqref="K12">
    <cfRule type="expression" priority="44" dxfId="13" stopIfTrue="1">
      <formula>($A$2=313)</formula>
    </cfRule>
  </conditionalFormatting>
  <conditionalFormatting sqref="L12">
    <cfRule type="expression" priority="45" dxfId="13" stopIfTrue="1">
      <formula>($A$2=411)</formula>
    </cfRule>
  </conditionalFormatting>
  <conditionalFormatting sqref="M12">
    <cfRule type="expression" priority="46" dxfId="13" stopIfTrue="1">
      <formula>($A$2=412)</formula>
    </cfRule>
  </conditionalFormatting>
  <conditionalFormatting sqref="N12">
    <cfRule type="expression" priority="47" dxfId="13" stopIfTrue="1">
      <formula>($A$2=413)</formula>
    </cfRule>
  </conditionalFormatting>
  <conditionalFormatting sqref="O12">
    <cfRule type="expression" priority="48" dxfId="13" stopIfTrue="1">
      <formula>($A$2=511)</formula>
    </cfRule>
  </conditionalFormatting>
  <conditionalFormatting sqref="P12">
    <cfRule type="expression" priority="49" dxfId="13" stopIfTrue="1">
      <formula>($A$2=512)</formula>
    </cfRule>
  </conditionalFormatting>
  <conditionalFormatting sqref="Q12">
    <cfRule type="expression" priority="50" dxfId="13" stopIfTrue="1">
      <formula>($A$2=513)</formula>
    </cfRule>
  </conditionalFormatting>
  <conditionalFormatting sqref="R12">
    <cfRule type="expression" priority="51" dxfId="13" stopIfTrue="1">
      <formula>($A$2=611)</formula>
    </cfRule>
  </conditionalFormatting>
  <conditionalFormatting sqref="S12">
    <cfRule type="expression" priority="52" dxfId="13" stopIfTrue="1">
      <formula>($A$2=612)</formula>
    </cfRule>
  </conditionalFormatting>
  <conditionalFormatting sqref="T12">
    <cfRule type="expression" priority="53" dxfId="13" stopIfTrue="1">
      <formula>($A$2=613)</formula>
    </cfRule>
  </conditionalFormatting>
  <conditionalFormatting sqref="U12">
    <cfRule type="expression" priority="54" dxfId="13" stopIfTrue="1">
      <formula>($A$2=711)</formula>
    </cfRule>
  </conditionalFormatting>
  <conditionalFormatting sqref="V12">
    <cfRule type="expression" priority="55" dxfId="13" stopIfTrue="1">
      <formula>($A$2=712)</formula>
    </cfRule>
  </conditionalFormatting>
  <conditionalFormatting sqref="W12">
    <cfRule type="expression" priority="56" dxfId="13" stopIfTrue="1">
      <formula>($A$2=713)</formula>
    </cfRule>
  </conditionalFormatting>
  <conditionalFormatting sqref="X12">
    <cfRule type="expression" priority="57" dxfId="13" stopIfTrue="1">
      <formula>($A$2=811)</formula>
    </cfRule>
  </conditionalFormatting>
  <conditionalFormatting sqref="Y12">
    <cfRule type="expression" priority="58" dxfId="13" stopIfTrue="1">
      <formula>($A$2=812)</formula>
    </cfRule>
  </conditionalFormatting>
  <conditionalFormatting sqref="Z12">
    <cfRule type="expression" priority="59" dxfId="13" stopIfTrue="1">
      <formula>($A$2=813)</formula>
    </cfRule>
  </conditionalFormatting>
  <conditionalFormatting sqref="AA12">
    <cfRule type="expression" priority="60" dxfId="13" stopIfTrue="1">
      <formula>($A$2=911)</formula>
    </cfRule>
  </conditionalFormatting>
  <conditionalFormatting sqref="AB12">
    <cfRule type="expression" priority="61" dxfId="13" stopIfTrue="1">
      <formula>($A$2=912)</formula>
    </cfRule>
  </conditionalFormatting>
  <conditionalFormatting sqref="AC12">
    <cfRule type="expression" priority="62" dxfId="13" stopIfTrue="1">
      <formula>($A$2=913)</formula>
    </cfRule>
  </conditionalFormatting>
  <conditionalFormatting sqref="C11">
    <cfRule type="expression" priority="63" dxfId="13" stopIfTrue="1">
      <formula>($A$2=121)</formula>
    </cfRule>
  </conditionalFormatting>
  <conditionalFormatting sqref="D11">
    <cfRule type="expression" priority="64" dxfId="13" stopIfTrue="1">
      <formula>($A$2=122)</formula>
    </cfRule>
  </conditionalFormatting>
  <conditionalFormatting sqref="E11">
    <cfRule type="expression" priority="65" dxfId="13" stopIfTrue="1">
      <formula>($A$2=123)</formula>
    </cfRule>
  </conditionalFormatting>
  <conditionalFormatting sqref="F11">
    <cfRule type="expression" priority="66" dxfId="13" stopIfTrue="1">
      <formula>($A$2=221)</formula>
    </cfRule>
  </conditionalFormatting>
  <conditionalFormatting sqref="G11">
    <cfRule type="expression" priority="67" dxfId="13" stopIfTrue="1">
      <formula>($A$2=222)</formula>
    </cfRule>
  </conditionalFormatting>
  <conditionalFormatting sqref="H11">
    <cfRule type="expression" priority="68" dxfId="13" stopIfTrue="1">
      <formula>($A$2=223)</formula>
    </cfRule>
  </conditionalFormatting>
  <conditionalFormatting sqref="I11">
    <cfRule type="expression" priority="69" dxfId="13" stopIfTrue="1">
      <formula>($A$2=321)</formula>
    </cfRule>
  </conditionalFormatting>
  <conditionalFormatting sqref="J11">
    <cfRule type="expression" priority="70" dxfId="13" stopIfTrue="1">
      <formula>($A$2=322)</formula>
    </cfRule>
  </conditionalFormatting>
  <conditionalFormatting sqref="K11">
    <cfRule type="expression" priority="71" dxfId="13" stopIfTrue="1">
      <formula>($A$2=323)</formula>
    </cfRule>
  </conditionalFormatting>
  <conditionalFormatting sqref="L11">
    <cfRule type="expression" priority="72" dxfId="13" stopIfTrue="1">
      <formula>($A$2=421)</formula>
    </cfRule>
  </conditionalFormatting>
  <conditionalFormatting sqref="M11">
    <cfRule type="expression" priority="73" dxfId="13" stopIfTrue="1">
      <formula>($A$2=422)</formula>
    </cfRule>
  </conditionalFormatting>
  <conditionalFormatting sqref="N11">
    <cfRule type="expression" priority="74" dxfId="13" stopIfTrue="1">
      <formula>($A$2=423)</formula>
    </cfRule>
  </conditionalFormatting>
  <conditionalFormatting sqref="O11">
    <cfRule type="expression" priority="75" dxfId="13" stopIfTrue="1">
      <formula>($A$2=521)</formula>
    </cfRule>
  </conditionalFormatting>
  <conditionalFormatting sqref="P11">
    <cfRule type="expression" priority="76" dxfId="13" stopIfTrue="1">
      <formula>($A$2=522)</formula>
    </cfRule>
  </conditionalFormatting>
  <conditionalFormatting sqref="Q11">
    <cfRule type="expression" priority="77" dxfId="13" stopIfTrue="1">
      <formula>($A$2=523)</formula>
    </cfRule>
  </conditionalFormatting>
  <conditionalFormatting sqref="R11">
    <cfRule type="expression" priority="78" dxfId="13" stopIfTrue="1">
      <formula>($A$2=621)</formula>
    </cfRule>
  </conditionalFormatting>
  <conditionalFormatting sqref="S11">
    <cfRule type="expression" priority="79" dxfId="13" stopIfTrue="1">
      <formula>($A$2=622)</formula>
    </cfRule>
  </conditionalFormatting>
  <conditionalFormatting sqref="T11">
    <cfRule type="expression" priority="80" dxfId="13" stopIfTrue="1">
      <formula>($A$2=623)</formula>
    </cfRule>
  </conditionalFormatting>
  <conditionalFormatting sqref="U11">
    <cfRule type="expression" priority="81" dxfId="13" stopIfTrue="1">
      <formula>($A$2=721)</formula>
    </cfRule>
  </conditionalFormatting>
  <conditionalFormatting sqref="V11">
    <cfRule type="expression" priority="82" dxfId="13" stopIfTrue="1">
      <formula>($A$2=722)</formula>
    </cfRule>
  </conditionalFormatting>
  <conditionalFormatting sqref="W11">
    <cfRule type="expression" priority="83" dxfId="13" stopIfTrue="1">
      <formula>($A$2=723)</formula>
    </cfRule>
  </conditionalFormatting>
  <conditionalFormatting sqref="X11">
    <cfRule type="expression" priority="84" dxfId="13" stopIfTrue="1">
      <formula>($A$2=821)</formula>
    </cfRule>
  </conditionalFormatting>
  <conditionalFormatting sqref="Y11">
    <cfRule type="expression" priority="85" dxfId="13" stopIfTrue="1">
      <formula>($A$2=822)</formula>
    </cfRule>
  </conditionalFormatting>
  <conditionalFormatting sqref="Z11">
    <cfRule type="expression" priority="86" dxfId="13" stopIfTrue="1">
      <formula>($A$2=823)</formula>
    </cfRule>
  </conditionalFormatting>
  <conditionalFormatting sqref="AA11">
    <cfRule type="expression" priority="87" dxfId="13" stopIfTrue="1">
      <formula>($A$2=921)</formula>
    </cfRule>
  </conditionalFormatting>
  <conditionalFormatting sqref="AB11">
    <cfRule type="expression" priority="88" dxfId="13" stopIfTrue="1">
      <formula>($A$2=922)</formula>
    </cfRule>
  </conditionalFormatting>
  <conditionalFormatting sqref="AC11">
    <cfRule type="expression" priority="89" dxfId="13" stopIfTrue="1">
      <formula>($A$2=923)</formula>
    </cfRule>
  </conditionalFormatting>
  <conditionalFormatting sqref="C10">
    <cfRule type="expression" priority="90" dxfId="13" stopIfTrue="1">
      <formula>($A$2=131)</formula>
    </cfRule>
  </conditionalFormatting>
  <conditionalFormatting sqref="D10">
    <cfRule type="expression" priority="91" dxfId="13" stopIfTrue="1">
      <formula>($A$2=132)</formula>
    </cfRule>
  </conditionalFormatting>
  <conditionalFormatting sqref="E10">
    <cfRule type="expression" priority="92" dxfId="13" stopIfTrue="1">
      <formula>($A$2=133)</formula>
    </cfRule>
  </conditionalFormatting>
  <conditionalFormatting sqref="F10">
    <cfRule type="expression" priority="93" dxfId="13" stopIfTrue="1">
      <formula>($A$2=231)</formula>
    </cfRule>
  </conditionalFormatting>
  <conditionalFormatting sqref="G10">
    <cfRule type="expression" priority="94" dxfId="13" stopIfTrue="1">
      <formula>($A$2=232)</formula>
    </cfRule>
  </conditionalFormatting>
  <conditionalFormatting sqref="H10">
    <cfRule type="expression" priority="95" dxfId="13" stopIfTrue="1">
      <formula>($A$2=233)</formula>
    </cfRule>
  </conditionalFormatting>
  <conditionalFormatting sqref="I10">
    <cfRule type="expression" priority="96" dxfId="13" stopIfTrue="1">
      <formula>($A$2=331)</formula>
    </cfRule>
  </conditionalFormatting>
  <conditionalFormatting sqref="J10">
    <cfRule type="expression" priority="97" dxfId="13" stopIfTrue="1">
      <formula>($A$2=332)</formula>
    </cfRule>
  </conditionalFormatting>
  <conditionalFormatting sqref="K10">
    <cfRule type="expression" priority="98" dxfId="13" stopIfTrue="1">
      <formula>($A$2=333)</formula>
    </cfRule>
  </conditionalFormatting>
  <conditionalFormatting sqref="L10">
    <cfRule type="expression" priority="99" dxfId="13" stopIfTrue="1">
      <formula>($A$2=431)</formula>
    </cfRule>
  </conditionalFormatting>
  <conditionalFormatting sqref="M10">
    <cfRule type="expression" priority="100" dxfId="13" stopIfTrue="1">
      <formula>($A$2=432)</formula>
    </cfRule>
  </conditionalFormatting>
  <conditionalFormatting sqref="N10">
    <cfRule type="expression" priority="101" dxfId="13" stopIfTrue="1">
      <formula>($A$2=433)</formula>
    </cfRule>
  </conditionalFormatting>
  <conditionalFormatting sqref="O10">
    <cfRule type="expression" priority="102" dxfId="13" stopIfTrue="1">
      <formula>($A$2=531)</formula>
    </cfRule>
  </conditionalFormatting>
  <conditionalFormatting sqref="P10">
    <cfRule type="expression" priority="103" dxfId="13" stopIfTrue="1">
      <formula>($A$2=532)</formula>
    </cfRule>
  </conditionalFormatting>
  <conditionalFormatting sqref="Q10">
    <cfRule type="expression" priority="104" dxfId="13" stopIfTrue="1">
      <formula>($A$2=533)</formula>
    </cfRule>
  </conditionalFormatting>
  <conditionalFormatting sqref="R10">
    <cfRule type="expression" priority="105" dxfId="13" stopIfTrue="1">
      <formula>($A$2=631)</formula>
    </cfRule>
  </conditionalFormatting>
  <conditionalFormatting sqref="S10">
    <cfRule type="expression" priority="106" dxfId="13" stopIfTrue="1">
      <formula>($A$2=632)</formula>
    </cfRule>
  </conditionalFormatting>
  <conditionalFormatting sqref="T10">
    <cfRule type="expression" priority="107" dxfId="13" stopIfTrue="1">
      <formula>($A$2=633)</formula>
    </cfRule>
  </conditionalFormatting>
  <conditionalFormatting sqref="U10">
    <cfRule type="expression" priority="108" dxfId="13" stopIfTrue="1">
      <formula>($A$2=731)</formula>
    </cfRule>
  </conditionalFormatting>
  <conditionalFormatting sqref="V10">
    <cfRule type="expression" priority="109" dxfId="13" stopIfTrue="1">
      <formula>($A$2=732)</formula>
    </cfRule>
  </conditionalFormatting>
  <conditionalFormatting sqref="W10">
    <cfRule type="expression" priority="110" dxfId="13" stopIfTrue="1">
      <formula>($A$2=733)</formula>
    </cfRule>
  </conditionalFormatting>
  <conditionalFormatting sqref="X10">
    <cfRule type="expression" priority="111" dxfId="13" stopIfTrue="1">
      <formula>($A$2=831)</formula>
    </cfRule>
  </conditionalFormatting>
  <conditionalFormatting sqref="Y10">
    <cfRule type="expression" priority="112" dxfId="13" stopIfTrue="1">
      <formula>($A$2=832)</formula>
    </cfRule>
  </conditionalFormatting>
  <conditionalFormatting sqref="Z10">
    <cfRule type="expression" priority="113" dxfId="13" stopIfTrue="1">
      <formula>($A$2=833)</formula>
    </cfRule>
  </conditionalFormatting>
  <conditionalFormatting sqref="AA10">
    <cfRule type="expression" priority="114" dxfId="13" stopIfTrue="1">
      <formula>($A$2=931)</formula>
    </cfRule>
  </conditionalFormatting>
  <conditionalFormatting sqref="AB10">
    <cfRule type="expression" priority="115" dxfId="13" stopIfTrue="1">
      <formula>($A$2=932)</formula>
    </cfRule>
  </conditionalFormatting>
  <conditionalFormatting sqref="AC10">
    <cfRule type="expression" priority="116" dxfId="13" stopIfTrue="1">
      <formula>($A$2=933)</formula>
    </cfRule>
  </conditionalFormatting>
  <conditionalFormatting sqref="C9">
    <cfRule type="expression" priority="117" dxfId="13" stopIfTrue="1">
      <formula>($A$2=141)</formula>
    </cfRule>
  </conditionalFormatting>
  <conditionalFormatting sqref="D9">
    <cfRule type="expression" priority="118" dxfId="13" stopIfTrue="1">
      <formula>($A$2=142)</formula>
    </cfRule>
  </conditionalFormatting>
  <conditionalFormatting sqref="E9">
    <cfRule type="expression" priority="119" dxfId="13" stopIfTrue="1">
      <formula>($A$2=143)</formula>
    </cfRule>
  </conditionalFormatting>
  <conditionalFormatting sqref="F9">
    <cfRule type="expression" priority="120" dxfId="13" stopIfTrue="1">
      <formula>($A$2=241)</formula>
    </cfRule>
  </conditionalFormatting>
  <conditionalFormatting sqref="G9">
    <cfRule type="expression" priority="121" dxfId="13" stopIfTrue="1">
      <formula>($A$2=242)</formula>
    </cfRule>
  </conditionalFormatting>
  <conditionalFormatting sqref="H9">
    <cfRule type="expression" priority="122" dxfId="13" stopIfTrue="1">
      <formula>($A$2=243)</formula>
    </cfRule>
  </conditionalFormatting>
  <conditionalFormatting sqref="I9">
    <cfRule type="expression" priority="123" dxfId="13" stopIfTrue="1">
      <formula>($A$2=341)</formula>
    </cfRule>
  </conditionalFormatting>
  <conditionalFormatting sqref="J9">
    <cfRule type="expression" priority="124" dxfId="13" stopIfTrue="1">
      <formula>($A$2=342)</formula>
    </cfRule>
  </conditionalFormatting>
  <conditionalFormatting sqref="K9">
    <cfRule type="expression" priority="125" dxfId="13" stopIfTrue="1">
      <formula>($A$2=343)</formula>
    </cfRule>
  </conditionalFormatting>
  <conditionalFormatting sqref="L9">
    <cfRule type="expression" priority="126" dxfId="13" stopIfTrue="1">
      <formula>($A$2=441)</formula>
    </cfRule>
  </conditionalFormatting>
  <conditionalFormatting sqref="M9">
    <cfRule type="expression" priority="127" dxfId="13" stopIfTrue="1">
      <formula>($A$2=442)</formula>
    </cfRule>
  </conditionalFormatting>
  <conditionalFormatting sqref="N9">
    <cfRule type="expression" priority="128" dxfId="13" stopIfTrue="1">
      <formula>($A$2=443)</formula>
    </cfRule>
  </conditionalFormatting>
  <conditionalFormatting sqref="O9">
    <cfRule type="expression" priority="129" dxfId="13" stopIfTrue="1">
      <formula>($A$2=541)</formula>
    </cfRule>
  </conditionalFormatting>
  <conditionalFormatting sqref="P9">
    <cfRule type="expression" priority="130" dxfId="13" stopIfTrue="1">
      <formula>($A$2=542)</formula>
    </cfRule>
  </conditionalFormatting>
  <conditionalFormatting sqref="Q9">
    <cfRule type="expression" priority="131" dxfId="13" stopIfTrue="1">
      <formula>($A$2=543)</formula>
    </cfRule>
  </conditionalFormatting>
  <conditionalFormatting sqref="R9">
    <cfRule type="expression" priority="132" dxfId="13" stopIfTrue="1">
      <formula>($A$2=641)</formula>
    </cfRule>
  </conditionalFormatting>
  <conditionalFormatting sqref="S9">
    <cfRule type="expression" priority="133" dxfId="13" stopIfTrue="1">
      <formula>($A$2=642)</formula>
    </cfRule>
  </conditionalFormatting>
  <conditionalFormatting sqref="T9">
    <cfRule type="expression" priority="134" dxfId="13" stopIfTrue="1">
      <formula>($A$2=643)</formula>
    </cfRule>
  </conditionalFormatting>
  <conditionalFormatting sqref="U9">
    <cfRule type="expression" priority="135" dxfId="13" stopIfTrue="1">
      <formula>($A$2=741)</formula>
    </cfRule>
  </conditionalFormatting>
  <conditionalFormatting sqref="V9">
    <cfRule type="expression" priority="136" dxfId="13" stopIfTrue="1">
      <formula>($A$2=742)</formula>
    </cfRule>
  </conditionalFormatting>
  <conditionalFormatting sqref="W9">
    <cfRule type="expression" priority="137" dxfId="13" stopIfTrue="1">
      <formula>($A$2=743)</formula>
    </cfRule>
  </conditionalFormatting>
  <conditionalFormatting sqref="X9">
    <cfRule type="expression" priority="138" dxfId="13" stopIfTrue="1">
      <formula>($A$2=841)</formula>
    </cfRule>
  </conditionalFormatting>
  <conditionalFormatting sqref="Y9">
    <cfRule type="expression" priority="139" dxfId="13" stopIfTrue="1">
      <formula>($A$2=842)</formula>
    </cfRule>
  </conditionalFormatting>
  <conditionalFormatting sqref="Z9">
    <cfRule type="expression" priority="140" dxfId="13" stopIfTrue="1">
      <formula>($A$2=843)</formula>
    </cfRule>
  </conditionalFormatting>
  <conditionalFormatting sqref="AA9">
    <cfRule type="expression" priority="141" dxfId="13" stopIfTrue="1">
      <formula>($A$2=941)</formula>
    </cfRule>
  </conditionalFormatting>
  <conditionalFormatting sqref="AB9">
    <cfRule type="expression" priority="142" dxfId="13" stopIfTrue="1">
      <formula>($A$2=942)</formula>
    </cfRule>
  </conditionalFormatting>
  <conditionalFormatting sqref="AC9">
    <cfRule type="expression" priority="143" dxfId="13" stopIfTrue="1">
      <formula>($A$2=943)</formula>
    </cfRule>
  </conditionalFormatting>
  <conditionalFormatting sqref="C8">
    <cfRule type="expression" priority="144" dxfId="13" stopIfTrue="1">
      <formula>($A$2=151)</formula>
    </cfRule>
  </conditionalFormatting>
  <conditionalFormatting sqref="D8">
    <cfRule type="expression" priority="145" dxfId="13" stopIfTrue="1">
      <formula>($A$2=152)</formula>
    </cfRule>
  </conditionalFormatting>
  <conditionalFormatting sqref="E8">
    <cfRule type="expression" priority="146" dxfId="13" stopIfTrue="1">
      <formula>($A$2=153)</formula>
    </cfRule>
  </conditionalFormatting>
  <conditionalFormatting sqref="F8">
    <cfRule type="expression" priority="147" dxfId="13" stopIfTrue="1">
      <formula>($A$2=251)</formula>
    </cfRule>
  </conditionalFormatting>
  <conditionalFormatting sqref="G8">
    <cfRule type="expression" priority="148" dxfId="13" stopIfTrue="1">
      <formula>($A$2=252)</formula>
    </cfRule>
  </conditionalFormatting>
  <conditionalFormatting sqref="H8">
    <cfRule type="expression" priority="149" dxfId="13" stopIfTrue="1">
      <formula>($A$2=253)</formula>
    </cfRule>
  </conditionalFormatting>
  <conditionalFormatting sqref="I8">
    <cfRule type="expression" priority="150" dxfId="13" stopIfTrue="1">
      <formula>($A$2=351)</formula>
    </cfRule>
  </conditionalFormatting>
  <conditionalFormatting sqref="J8">
    <cfRule type="expression" priority="151" dxfId="13" stopIfTrue="1">
      <formula>($A$2=352)</formula>
    </cfRule>
  </conditionalFormatting>
  <conditionalFormatting sqref="K8">
    <cfRule type="expression" priority="152" dxfId="13" stopIfTrue="1">
      <formula>($A$2=353)</formula>
    </cfRule>
  </conditionalFormatting>
  <conditionalFormatting sqref="L8">
    <cfRule type="expression" priority="153" dxfId="13" stopIfTrue="1">
      <formula>($A$2=451)</formula>
    </cfRule>
  </conditionalFormatting>
  <conditionalFormatting sqref="M8">
    <cfRule type="expression" priority="154" dxfId="13" stopIfTrue="1">
      <formula>($A$2=452)</formula>
    </cfRule>
  </conditionalFormatting>
  <conditionalFormatting sqref="N8">
    <cfRule type="expression" priority="155" dxfId="13" stopIfTrue="1">
      <formula>($A$2=453)</formula>
    </cfRule>
  </conditionalFormatting>
  <conditionalFormatting sqref="O8">
    <cfRule type="expression" priority="156" dxfId="13" stopIfTrue="1">
      <formula>($A$2=551)</formula>
    </cfRule>
  </conditionalFormatting>
  <conditionalFormatting sqref="P8">
    <cfRule type="expression" priority="157" dxfId="13" stopIfTrue="1">
      <formula>($A$2=552)</formula>
    </cfRule>
  </conditionalFormatting>
  <conditionalFormatting sqref="Q8">
    <cfRule type="expression" priority="158" dxfId="13" stopIfTrue="1">
      <formula>($A$2=553)</formula>
    </cfRule>
  </conditionalFormatting>
  <conditionalFormatting sqref="R8">
    <cfRule type="expression" priority="159" dxfId="13" stopIfTrue="1">
      <formula>($A$2=651)</formula>
    </cfRule>
  </conditionalFormatting>
  <conditionalFormatting sqref="S8">
    <cfRule type="expression" priority="160" dxfId="13" stopIfTrue="1">
      <formula>($A$2=652)</formula>
    </cfRule>
  </conditionalFormatting>
  <conditionalFormatting sqref="T8">
    <cfRule type="expression" priority="161" dxfId="13" stopIfTrue="1">
      <formula>($A$2=653)</formula>
    </cfRule>
  </conditionalFormatting>
  <conditionalFormatting sqref="U8">
    <cfRule type="expression" priority="162" dxfId="13" stopIfTrue="1">
      <formula>($A$2=751)</formula>
    </cfRule>
  </conditionalFormatting>
  <conditionalFormatting sqref="V8">
    <cfRule type="expression" priority="163" dxfId="13" stopIfTrue="1">
      <formula>($A$2=752)</formula>
    </cfRule>
  </conditionalFormatting>
  <conditionalFormatting sqref="W8">
    <cfRule type="expression" priority="164" dxfId="13" stopIfTrue="1">
      <formula>($A$2=753)</formula>
    </cfRule>
  </conditionalFormatting>
  <conditionalFormatting sqref="X8">
    <cfRule type="expression" priority="165" dxfId="13" stopIfTrue="1">
      <formula>($A$2=851)</formula>
    </cfRule>
  </conditionalFormatting>
  <conditionalFormatting sqref="Y8">
    <cfRule type="expression" priority="166" dxfId="13" stopIfTrue="1">
      <formula>($A$2=852)</formula>
    </cfRule>
  </conditionalFormatting>
  <conditionalFormatting sqref="Z8">
    <cfRule type="expression" priority="167" dxfId="13" stopIfTrue="1">
      <formula>($A$2=853)</formula>
    </cfRule>
  </conditionalFormatting>
  <conditionalFormatting sqref="AA8">
    <cfRule type="expression" priority="168" dxfId="13" stopIfTrue="1">
      <formula>($A$2=951)</formula>
    </cfRule>
  </conditionalFormatting>
  <conditionalFormatting sqref="AB8">
    <cfRule type="expression" priority="169" dxfId="13" stopIfTrue="1">
      <formula>($A$2=952)</formula>
    </cfRule>
  </conditionalFormatting>
  <conditionalFormatting sqref="AC8">
    <cfRule type="expression" priority="170" dxfId="13" stopIfTrue="1">
      <formula>($A$2=953)</formula>
    </cfRule>
  </conditionalFormatting>
  <conditionalFormatting sqref="C7">
    <cfRule type="expression" priority="171" dxfId="13" stopIfTrue="1">
      <formula>($A$2=161)</formula>
    </cfRule>
  </conditionalFormatting>
  <conditionalFormatting sqref="D7">
    <cfRule type="expression" priority="172" dxfId="13" stopIfTrue="1">
      <formula>($A$2=162)</formula>
    </cfRule>
  </conditionalFormatting>
  <conditionalFormatting sqref="E7">
    <cfRule type="expression" priority="173" dxfId="13" stopIfTrue="1">
      <formula>($A$2=163)</formula>
    </cfRule>
  </conditionalFormatting>
  <conditionalFormatting sqref="F7">
    <cfRule type="expression" priority="174" dxfId="13" stopIfTrue="1">
      <formula>($A$2=261)</formula>
    </cfRule>
  </conditionalFormatting>
  <conditionalFormatting sqref="G7">
    <cfRule type="expression" priority="175" dxfId="13" stopIfTrue="1">
      <formula>($A$2=262)</formula>
    </cfRule>
  </conditionalFormatting>
  <conditionalFormatting sqref="H7">
    <cfRule type="expression" priority="176" dxfId="13" stopIfTrue="1">
      <formula>($A$2=263)</formula>
    </cfRule>
  </conditionalFormatting>
  <conditionalFormatting sqref="I7">
    <cfRule type="expression" priority="177" dxfId="13" stopIfTrue="1">
      <formula>($A$2=361)</formula>
    </cfRule>
  </conditionalFormatting>
  <conditionalFormatting sqref="J7">
    <cfRule type="expression" priority="178" dxfId="13" stopIfTrue="1">
      <formula>($A$2=362)</formula>
    </cfRule>
  </conditionalFormatting>
  <conditionalFormatting sqref="K7">
    <cfRule type="expression" priority="179" dxfId="13" stopIfTrue="1">
      <formula>($A$2=363)</formula>
    </cfRule>
  </conditionalFormatting>
  <conditionalFormatting sqref="L7">
    <cfRule type="expression" priority="180" dxfId="13" stopIfTrue="1">
      <formula>($A$2=461)</formula>
    </cfRule>
  </conditionalFormatting>
  <conditionalFormatting sqref="M7">
    <cfRule type="expression" priority="181" dxfId="13" stopIfTrue="1">
      <formula>($A$2=462)</formula>
    </cfRule>
  </conditionalFormatting>
  <conditionalFormatting sqref="N7">
    <cfRule type="expression" priority="182" dxfId="13" stopIfTrue="1">
      <formula>($A$2=463)</formula>
    </cfRule>
  </conditionalFormatting>
  <conditionalFormatting sqref="O7">
    <cfRule type="expression" priority="183" dxfId="13" stopIfTrue="1">
      <formula>($A$2=561)</formula>
    </cfRule>
  </conditionalFormatting>
  <conditionalFormatting sqref="P7">
    <cfRule type="expression" priority="184" dxfId="13" stopIfTrue="1">
      <formula>($A$2=562)</formula>
    </cfRule>
  </conditionalFormatting>
  <conditionalFormatting sqref="Q7">
    <cfRule type="expression" priority="185" dxfId="13" stopIfTrue="1">
      <formula>($A$2=563)</formula>
    </cfRule>
  </conditionalFormatting>
  <conditionalFormatting sqref="R7">
    <cfRule type="expression" priority="186" dxfId="13" stopIfTrue="1">
      <formula>($A$2=661)</formula>
    </cfRule>
  </conditionalFormatting>
  <conditionalFormatting sqref="S7">
    <cfRule type="expression" priority="187" dxfId="13" stopIfTrue="1">
      <formula>($A$2=662)</formula>
    </cfRule>
  </conditionalFormatting>
  <conditionalFormatting sqref="T7">
    <cfRule type="expression" priority="188" dxfId="13" stopIfTrue="1">
      <formula>($A$2=663)</formula>
    </cfRule>
  </conditionalFormatting>
  <conditionalFormatting sqref="U7">
    <cfRule type="expression" priority="189" dxfId="13" stopIfTrue="1">
      <formula>($A$2=761)</formula>
    </cfRule>
  </conditionalFormatting>
  <conditionalFormatting sqref="V7">
    <cfRule type="expression" priority="190" dxfId="13" stopIfTrue="1">
      <formula>($A$2=762)</formula>
    </cfRule>
  </conditionalFormatting>
  <conditionalFormatting sqref="W7">
    <cfRule type="expression" priority="191" dxfId="13" stopIfTrue="1">
      <formula>($A$2=763)</formula>
    </cfRule>
  </conditionalFormatting>
  <conditionalFormatting sqref="X7">
    <cfRule type="expression" priority="192" dxfId="13" stopIfTrue="1">
      <formula>($A$2=861)</formula>
    </cfRule>
  </conditionalFormatting>
  <conditionalFormatting sqref="Y7">
    <cfRule type="expression" priority="193" dxfId="13" stopIfTrue="1">
      <formula>($A$2=862)</formula>
    </cfRule>
  </conditionalFormatting>
  <conditionalFormatting sqref="Z7">
    <cfRule type="expression" priority="194" dxfId="13" stopIfTrue="1">
      <formula>($A$2=863)</formula>
    </cfRule>
  </conditionalFormatting>
  <conditionalFormatting sqref="AA7">
    <cfRule type="expression" priority="195" dxfId="13" stopIfTrue="1">
      <formula>($A$2=961)</formula>
    </cfRule>
  </conditionalFormatting>
  <conditionalFormatting sqref="AB7">
    <cfRule type="expression" priority="196" dxfId="13" stopIfTrue="1">
      <formula>($A$2=962)</formula>
    </cfRule>
  </conditionalFormatting>
  <conditionalFormatting sqref="AC7">
    <cfRule type="expression" priority="197" dxfId="13" stopIfTrue="1">
      <formula>($A$2=963)</formula>
    </cfRule>
  </conditionalFormatting>
  <conditionalFormatting sqref="C6">
    <cfRule type="expression" priority="198" dxfId="13" stopIfTrue="1">
      <formula>($A$2=171)</formula>
    </cfRule>
  </conditionalFormatting>
  <conditionalFormatting sqref="D6">
    <cfRule type="expression" priority="199" dxfId="13" stopIfTrue="1">
      <formula>($A$2=172)</formula>
    </cfRule>
  </conditionalFormatting>
  <conditionalFormatting sqref="E6">
    <cfRule type="expression" priority="200" dxfId="13" stopIfTrue="1">
      <formula>($A$2=173)</formula>
    </cfRule>
  </conditionalFormatting>
  <conditionalFormatting sqref="F6">
    <cfRule type="expression" priority="201" dxfId="13" stopIfTrue="1">
      <formula>($A$2=271)</formula>
    </cfRule>
  </conditionalFormatting>
  <conditionalFormatting sqref="G6">
    <cfRule type="expression" priority="202" dxfId="13" stopIfTrue="1">
      <formula>($A$2=272)</formula>
    </cfRule>
  </conditionalFormatting>
  <conditionalFormatting sqref="H6">
    <cfRule type="expression" priority="203" dxfId="13" stopIfTrue="1">
      <formula>($A$2=273)</formula>
    </cfRule>
  </conditionalFormatting>
  <conditionalFormatting sqref="I6">
    <cfRule type="expression" priority="204" dxfId="13" stopIfTrue="1">
      <formula>($A$2=371)</formula>
    </cfRule>
  </conditionalFormatting>
  <conditionalFormatting sqref="J6">
    <cfRule type="expression" priority="205" dxfId="13" stopIfTrue="1">
      <formula>($A$2=372)</formula>
    </cfRule>
  </conditionalFormatting>
  <conditionalFormatting sqref="K6">
    <cfRule type="expression" priority="206" dxfId="13" stopIfTrue="1">
      <formula>($A$2=373)</formula>
    </cfRule>
  </conditionalFormatting>
  <conditionalFormatting sqref="L6">
    <cfRule type="expression" priority="207" dxfId="13" stopIfTrue="1">
      <formula>($A$2=471)</formula>
    </cfRule>
  </conditionalFormatting>
  <conditionalFormatting sqref="M6">
    <cfRule type="expression" priority="208" dxfId="13" stopIfTrue="1">
      <formula>($A$2=472)</formula>
    </cfRule>
  </conditionalFormatting>
  <conditionalFormatting sqref="N6">
    <cfRule type="expression" priority="209" dxfId="13" stopIfTrue="1">
      <formula>($A$2=473)</formula>
    </cfRule>
  </conditionalFormatting>
  <conditionalFormatting sqref="O6">
    <cfRule type="expression" priority="210" dxfId="13" stopIfTrue="1">
      <formula>($A$2=571)</formula>
    </cfRule>
  </conditionalFormatting>
  <conditionalFormatting sqref="P6">
    <cfRule type="expression" priority="211" dxfId="13" stopIfTrue="1">
      <formula>($A$2=572)</formula>
    </cfRule>
  </conditionalFormatting>
  <conditionalFormatting sqref="Q6">
    <cfRule type="expression" priority="212" dxfId="13" stopIfTrue="1">
      <formula>($A$2=573)</formula>
    </cfRule>
  </conditionalFormatting>
  <conditionalFormatting sqref="R6">
    <cfRule type="expression" priority="213" dxfId="13" stopIfTrue="1">
      <formula>($A$2=671)</formula>
    </cfRule>
  </conditionalFormatting>
  <conditionalFormatting sqref="S6">
    <cfRule type="expression" priority="214" dxfId="13" stopIfTrue="1">
      <formula>($A$2=672)</formula>
    </cfRule>
  </conditionalFormatting>
  <conditionalFormatting sqref="T6">
    <cfRule type="expression" priority="215" dxfId="13" stopIfTrue="1">
      <formula>($A$2=673)</formula>
    </cfRule>
  </conditionalFormatting>
  <conditionalFormatting sqref="U6">
    <cfRule type="expression" priority="216" dxfId="13" stopIfTrue="1">
      <formula>($A$2=771)</formula>
    </cfRule>
  </conditionalFormatting>
  <conditionalFormatting sqref="V6">
    <cfRule type="expression" priority="217" dxfId="13" stopIfTrue="1">
      <formula>($A$2=772)</formula>
    </cfRule>
  </conditionalFormatting>
  <conditionalFormatting sqref="W6">
    <cfRule type="expression" priority="218" dxfId="13" stopIfTrue="1">
      <formula>($A$2=773)</formula>
    </cfRule>
  </conditionalFormatting>
  <conditionalFormatting sqref="X6">
    <cfRule type="expression" priority="219" dxfId="13" stopIfTrue="1">
      <formula>($A$2=871)</formula>
    </cfRule>
  </conditionalFormatting>
  <conditionalFormatting sqref="Y6">
    <cfRule type="expression" priority="220" dxfId="13" stopIfTrue="1">
      <formula>($A$2=872)</formula>
    </cfRule>
  </conditionalFormatting>
  <conditionalFormatting sqref="Z6">
    <cfRule type="expression" priority="221" dxfId="13" stopIfTrue="1">
      <formula>($A$2=873)</formula>
    </cfRule>
  </conditionalFormatting>
  <conditionalFormatting sqref="AA6">
    <cfRule type="expression" priority="222" dxfId="13" stopIfTrue="1">
      <formula>($A$2=971)</formula>
    </cfRule>
  </conditionalFormatting>
  <conditionalFormatting sqref="AB6">
    <cfRule type="expression" priority="223" dxfId="13" stopIfTrue="1">
      <formula>($A$2=972)</formula>
    </cfRule>
  </conditionalFormatting>
  <conditionalFormatting sqref="AC6">
    <cfRule type="expression" priority="224" dxfId="13" stopIfTrue="1">
      <formula>($A$2=973)</formula>
    </cfRule>
  </conditionalFormatting>
  <conditionalFormatting sqref="C5">
    <cfRule type="expression" priority="225" dxfId="13" stopIfTrue="1">
      <formula>($A$2=181)</formula>
    </cfRule>
  </conditionalFormatting>
  <conditionalFormatting sqref="D5">
    <cfRule type="expression" priority="226" dxfId="13" stopIfTrue="1">
      <formula>($A$2=182)</formula>
    </cfRule>
  </conditionalFormatting>
  <conditionalFormatting sqref="E5">
    <cfRule type="expression" priority="227" dxfId="13" stopIfTrue="1">
      <formula>($A$2=183)</formula>
    </cfRule>
  </conditionalFormatting>
  <conditionalFormatting sqref="F5">
    <cfRule type="expression" priority="228" dxfId="13" stopIfTrue="1">
      <formula>($A$2=281)</formula>
    </cfRule>
  </conditionalFormatting>
  <conditionalFormatting sqref="G5">
    <cfRule type="expression" priority="229" dxfId="13" stopIfTrue="1">
      <formula>($A$2=282)</formula>
    </cfRule>
  </conditionalFormatting>
  <conditionalFormatting sqref="H5">
    <cfRule type="expression" priority="230" dxfId="13" stopIfTrue="1">
      <formula>($A$2=283)</formula>
    </cfRule>
  </conditionalFormatting>
  <conditionalFormatting sqref="I5">
    <cfRule type="expression" priority="231" dxfId="13" stopIfTrue="1">
      <formula>($A$2=381)</formula>
    </cfRule>
  </conditionalFormatting>
  <conditionalFormatting sqref="J5">
    <cfRule type="expression" priority="232" dxfId="13" stopIfTrue="1">
      <formula>($A$2=382)</formula>
    </cfRule>
  </conditionalFormatting>
  <conditionalFormatting sqref="K5">
    <cfRule type="expression" priority="233" dxfId="13" stopIfTrue="1">
      <formula>($A$2=383)</formula>
    </cfRule>
  </conditionalFormatting>
  <conditionalFormatting sqref="L5">
    <cfRule type="expression" priority="234" dxfId="13" stopIfTrue="1">
      <formula>($A$2=481)</formula>
    </cfRule>
  </conditionalFormatting>
  <conditionalFormatting sqref="M5">
    <cfRule type="expression" priority="235" dxfId="13" stopIfTrue="1">
      <formula>($A$2=482)</formula>
    </cfRule>
  </conditionalFormatting>
  <conditionalFormatting sqref="N5">
    <cfRule type="expression" priority="236" dxfId="13" stopIfTrue="1">
      <formula>($A$2=483)</formula>
    </cfRule>
  </conditionalFormatting>
  <conditionalFormatting sqref="O5">
    <cfRule type="expression" priority="237" dxfId="13" stopIfTrue="1">
      <formula>($A$2=581)</formula>
    </cfRule>
  </conditionalFormatting>
  <conditionalFormatting sqref="P5">
    <cfRule type="expression" priority="238" dxfId="13" stopIfTrue="1">
      <formula>($A$2=582)</formula>
    </cfRule>
  </conditionalFormatting>
  <conditionalFormatting sqref="Q5">
    <cfRule type="expression" priority="239" dxfId="13" stopIfTrue="1">
      <formula>($A$2=583)</formula>
    </cfRule>
  </conditionalFormatting>
  <conditionalFormatting sqref="R5">
    <cfRule type="expression" priority="240" dxfId="13" stopIfTrue="1">
      <formula>($A$2=681)</formula>
    </cfRule>
  </conditionalFormatting>
  <conditionalFormatting sqref="S5">
    <cfRule type="expression" priority="241" dxfId="13" stopIfTrue="1">
      <formula>($A$2=682)</formula>
    </cfRule>
  </conditionalFormatting>
  <conditionalFormatting sqref="T5">
    <cfRule type="expression" priority="242" dxfId="13" stopIfTrue="1">
      <formula>($A$2=683)</formula>
    </cfRule>
  </conditionalFormatting>
  <conditionalFormatting sqref="U5">
    <cfRule type="expression" priority="243" dxfId="13" stopIfTrue="1">
      <formula>($A$2=781)</formula>
    </cfRule>
  </conditionalFormatting>
  <conditionalFormatting sqref="V5">
    <cfRule type="expression" priority="244" dxfId="13" stopIfTrue="1">
      <formula>($A$2=782)</formula>
    </cfRule>
  </conditionalFormatting>
  <conditionalFormatting sqref="W5">
    <cfRule type="expression" priority="245" dxfId="13" stopIfTrue="1">
      <formula>($A$2=783)</formula>
    </cfRule>
  </conditionalFormatting>
  <conditionalFormatting sqref="X5">
    <cfRule type="expression" priority="246" dxfId="13" stopIfTrue="1">
      <formula>($A$2=881)</formula>
    </cfRule>
  </conditionalFormatting>
  <conditionalFormatting sqref="Y5">
    <cfRule type="expression" priority="247" dxfId="13" stopIfTrue="1">
      <formula>($A$2=882)</formula>
    </cfRule>
  </conditionalFormatting>
  <conditionalFormatting sqref="Z5">
    <cfRule type="expression" priority="248" dxfId="13" stopIfTrue="1">
      <formula>($A$2=883)</formula>
    </cfRule>
  </conditionalFormatting>
  <conditionalFormatting sqref="AA5">
    <cfRule type="expression" priority="249" dxfId="13" stopIfTrue="1">
      <formula>($A$2=981)</formula>
    </cfRule>
  </conditionalFormatting>
  <conditionalFormatting sqref="AB5">
    <cfRule type="expression" priority="250" dxfId="13" stopIfTrue="1">
      <formula>($A$2=982)</formula>
    </cfRule>
  </conditionalFormatting>
  <conditionalFormatting sqref="AC5">
    <cfRule type="expression" priority="251" dxfId="13" stopIfTrue="1">
      <formula>($A$2=983)</formula>
    </cfRule>
  </conditionalFormatting>
  <conditionalFormatting sqref="C4">
    <cfRule type="expression" priority="252" dxfId="13" stopIfTrue="1">
      <formula>($A$2=191)</formula>
    </cfRule>
  </conditionalFormatting>
  <conditionalFormatting sqref="D4">
    <cfRule type="expression" priority="253" dxfId="13" stopIfTrue="1">
      <formula>($A$2=192)</formula>
    </cfRule>
  </conditionalFormatting>
  <conditionalFormatting sqref="E4">
    <cfRule type="expression" priority="254" dxfId="13" stopIfTrue="1">
      <formula>($A$2=193)</formula>
    </cfRule>
  </conditionalFormatting>
  <conditionalFormatting sqref="F4">
    <cfRule type="expression" priority="255" dxfId="13" stopIfTrue="1">
      <formula>($A$2=291)</formula>
    </cfRule>
  </conditionalFormatting>
  <conditionalFormatting sqref="G4">
    <cfRule type="expression" priority="256" dxfId="13" stopIfTrue="1">
      <formula>($A$2=292)</formula>
    </cfRule>
  </conditionalFormatting>
  <conditionalFormatting sqref="H4">
    <cfRule type="expression" priority="257" dxfId="13" stopIfTrue="1">
      <formula>($A$2=293)</formula>
    </cfRule>
  </conditionalFormatting>
  <conditionalFormatting sqref="I4">
    <cfRule type="expression" priority="258" dxfId="13" stopIfTrue="1">
      <formula>($A$2=391)</formula>
    </cfRule>
  </conditionalFormatting>
  <conditionalFormatting sqref="J4">
    <cfRule type="expression" priority="259" dxfId="13" stopIfTrue="1">
      <formula>($A$2=392)</formula>
    </cfRule>
  </conditionalFormatting>
  <conditionalFormatting sqref="K4">
    <cfRule type="expression" priority="260" dxfId="13" stopIfTrue="1">
      <formula>($A$2=393)</formula>
    </cfRule>
  </conditionalFormatting>
  <conditionalFormatting sqref="L4">
    <cfRule type="expression" priority="261" dxfId="13" stopIfTrue="1">
      <formula>($A$2=491)</formula>
    </cfRule>
  </conditionalFormatting>
  <conditionalFormatting sqref="M4">
    <cfRule type="expression" priority="262" dxfId="13" stopIfTrue="1">
      <formula>($A$2=492)</formula>
    </cfRule>
  </conditionalFormatting>
  <conditionalFormatting sqref="N4">
    <cfRule type="expression" priority="263" dxfId="13" stopIfTrue="1">
      <formula>($A$2=493)</formula>
    </cfRule>
  </conditionalFormatting>
  <conditionalFormatting sqref="O4">
    <cfRule type="expression" priority="264" dxfId="13" stopIfTrue="1">
      <formula>($A$2=591)</formula>
    </cfRule>
  </conditionalFormatting>
  <conditionalFormatting sqref="P4">
    <cfRule type="expression" priority="265" dxfId="13" stopIfTrue="1">
      <formula>($A$2=592)</formula>
    </cfRule>
  </conditionalFormatting>
  <conditionalFormatting sqref="Q4">
    <cfRule type="expression" priority="266" dxfId="13" stopIfTrue="1">
      <formula>($A$2=593)</formula>
    </cfRule>
  </conditionalFormatting>
  <conditionalFormatting sqref="R4">
    <cfRule type="expression" priority="267" dxfId="13" stopIfTrue="1">
      <formula>($A$2=691)</formula>
    </cfRule>
  </conditionalFormatting>
  <conditionalFormatting sqref="S4">
    <cfRule type="expression" priority="268" dxfId="13" stopIfTrue="1">
      <formula>($A$2=692)</formula>
    </cfRule>
  </conditionalFormatting>
  <conditionalFormatting sqref="T4">
    <cfRule type="expression" priority="269" dxfId="13" stopIfTrue="1">
      <formula>($A$2=693)</formula>
    </cfRule>
  </conditionalFormatting>
  <conditionalFormatting sqref="U4">
    <cfRule type="expression" priority="270" dxfId="13" stopIfTrue="1">
      <formula>($A$2=791)</formula>
    </cfRule>
  </conditionalFormatting>
  <conditionalFormatting sqref="V4">
    <cfRule type="expression" priority="271" dxfId="13" stopIfTrue="1">
      <formula>($A$2=792)</formula>
    </cfRule>
  </conditionalFormatting>
  <conditionalFormatting sqref="W4">
    <cfRule type="expression" priority="272" dxfId="13" stopIfTrue="1">
      <formula>($A$2=793)</formula>
    </cfRule>
  </conditionalFormatting>
  <conditionalFormatting sqref="X4">
    <cfRule type="expression" priority="273" dxfId="13" stopIfTrue="1">
      <formula>($A$2=891)</formula>
    </cfRule>
  </conditionalFormatting>
  <conditionalFormatting sqref="Y4">
    <cfRule type="expression" priority="274" dxfId="13" stopIfTrue="1">
      <formula>($A$2=892)</formula>
    </cfRule>
  </conditionalFormatting>
  <conditionalFormatting sqref="Z4">
    <cfRule type="expression" priority="275" dxfId="13" stopIfTrue="1">
      <formula>($A$2=893)</formula>
    </cfRule>
  </conditionalFormatting>
  <conditionalFormatting sqref="AA4">
    <cfRule type="expression" priority="276" dxfId="13" stopIfTrue="1">
      <formula>($A$2=991)</formula>
    </cfRule>
  </conditionalFormatting>
  <conditionalFormatting sqref="AB4">
    <cfRule type="expression" priority="277" dxfId="13" stopIfTrue="1">
      <formula>($A$2=992)</formula>
    </cfRule>
  </conditionalFormatting>
  <conditionalFormatting sqref="AC4">
    <cfRule type="expression" priority="278" dxfId="13" stopIfTrue="1">
      <formula>($A$2=993)</formula>
    </cfRule>
  </conditionalFormatting>
  <conditionalFormatting sqref="C22">
    <cfRule type="expression" priority="279" dxfId="6" stopIfTrue="1">
      <formula>($A$1=7)</formula>
    </cfRule>
    <cfRule type="expression" priority="280" dxfId="7" stopIfTrue="1">
      <formula>($A$1&lt;=7)</formula>
    </cfRule>
  </conditionalFormatting>
  <conditionalFormatting sqref="C21">
    <cfRule type="expression" priority="281" dxfId="6" stopIfTrue="1">
      <formula>($A$1=6)</formula>
    </cfRule>
    <cfRule type="expression" priority="282" dxfId="7" stopIfTrue="1">
      <formula>($A$1&lt;=5)</formula>
    </cfRule>
  </conditionalFormatting>
  <conditionalFormatting sqref="C24">
    <cfRule type="expression" priority="283" dxfId="14" stopIfTrue="1">
      <formula>(A1=7)</formula>
    </cfRule>
  </conditionalFormatting>
  <conditionalFormatting sqref="C16">
    <cfRule type="expression" priority="284" dxfId="10" stopIfTrue="1">
      <formula>($A$1&gt;1)</formula>
    </cfRule>
  </conditionalFormatting>
  <conditionalFormatting sqref="C25:J26">
    <cfRule type="expression" priority="285" dxfId="4" stopIfTrue="1">
      <formula>(O25="Wybrałeś mieszkanie:")</formula>
    </cfRule>
    <cfRule type="expression" priority="286" dxfId="12" stopIfTrue="1">
      <formula>(O25="Wykonałeś błędne obliczenia.")</formula>
    </cfRule>
    <cfRule type="expression" priority="287" dxfId="12" stopIfTrue="1">
      <formula>(A1=7)</formula>
    </cfRule>
  </conditionalFormatting>
  <dataValidations count="1">
    <dataValidation type="custom" allowBlank="1" showInputMessage="1" showErrorMessage="1" errorTitle="UWAGA!" error="Wpisana watość jest nieprawidłowa.&#10;" sqref="C25:J26">
      <formula1>AND(ISNUMBER(C25),LEN(C25)&lt;=5,LEFT(CELL("format",C25))&lt;&gt;"D",LEFT(CELL("format",C25))&lt;&gt;"P")</formula1>
    </dataValidation>
  </dataValidations>
  <printOptions/>
  <pageMargins left="0.75" right="0.75" top="1" bottom="1" header="0.5" footer="0.5"/>
  <pageSetup horizontalDpi="2400" verticalDpi="2400" orientation="portrait" paperSize="9" r:id="rId5"/>
  <drawing r:id="rId3"/>
  <legacyDrawing r:id="rId2"/>
  <picture r:id="rId4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/>
  <dimension ref="A1:K44"/>
  <sheetViews>
    <sheetView showGridLines="0" showRowColHeaders="0" showOutlineSymbols="0" workbookViewId="0" topLeftCell="A1">
      <selection activeCell="A64" sqref="A64"/>
    </sheetView>
  </sheetViews>
  <sheetFormatPr defaultColWidth="8.796875" defaultRowHeight="15"/>
  <cols>
    <col min="1" max="1" width="3.09765625" style="0" customWidth="1"/>
    <col min="2" max="2" width="4.296875" style="0" customWidth="1"/>
    <col min="6" max="6" width="13.296875" style="0" customWidth="1"/>
    <col min="7" max="7" width="5.796875" style="0" customWidth="1"/>
    <col min="8" max="8" width="9.3984375" style="0" customWidth="1"/>
    <col min="9" max="9" width="1.796875" style="0" customWidth="1"/>
  </cols>
  <sheetData>
    <row r="1" spans="1:4" ht="46.5" customHeight="1">
      <c r="A1" s="3">
        <v>1</v>
      </c>
      <c r="B1" s="138" t="s">
        <v>44</v>
      </c>
      <c r="C1" s="138"/>
      <c r="D1" s="138"/>
    </row>
    <row r="2" spans="3:10" ht="60" customHeight="1">
      <c r="C2" s="129"/>
      <c r="D2" s="129"/>
      <c r="E2" s="129"/>
      <c r="F2" s="129"/>
      <c r="G2" s="129"/>
      <c r="H2" s="129"/>
      <c r="I2" s="129"/>
      <c r="J2" s="129"/>
    </row>
    <row r="3" ht="44.25" customHeight="1">
      <c r="C3" s="44" t="s">
        <v>65</v>
      </c>
    </row>
    <row r="4" spans="3:7" ht="35.25" customHeight="1">
      <c r="C4" s="28" t="s">
        <v>79</v>
      </c>
      <c r="G4" s="29"/>
    </row>
    <row r="5" spans="3:10" ht="34.5" customHeight="1">
      <c r="C5" s="28" t="s">
        <v>80</v>
      </c>
      <c r="J5" s="29"/>
    </row>
    <row r="6" spans="3:10" ht="34.5" customHeight="1">
      <c r="C6" s="146" t="s">
        <v>81</v>
      </c>
      <c r="D6" s="146"/>
      <c r="E6" s="146"/>
      <c r="F6" s="146"/>
      <c r="G6" s="146"/>
      <c r="H6" s="146"/>
      <c r="I6" s="146"/>
      <c r="J6" s="146"/>
    </row>
    <row r="7" spans="3:10" ht="15">
      <c r="C7" s="139" t="s">
        <v>13</v>
      </c>
      <c r="D7" s="139"/>
      <c r="E7" s="139"/>
      <c r="F7" s="139"/>
      <c r="G7" s="139"/>
      <c r="H7" s="139"/>
      <c r="I7" s="139"/>
      <c r="J7" s="139"/>
    </row>
    <row r="8" ht="41.25" customHeight="1"/>
    <row r="9" spans="3:10" ht="15">
      <c r="C9" s="32" t="s">
        <v>78</v>
      </c>
      <c r="D9" s="31"/>
      <c r="E9" s="31"/>
      <c r="F9" s="31"/>
      <c r="G9" s="31"/>
      <c r="H9" s="31"/>
      <c r="I9" s="31"/>
      <c r="J9" s="31"/>
    </row>
    <row r="10" spans="3:8" ht="20.25">
      <c r="C10" s="137"/>
      <c r="D10" s="137"/>
      <c r="F10" s="145"/>
      <c r="G10" s="145"/>
      <c r="H10" s="145"/>
    </row>
    <row r="11" spans="3:4" ht="15">
      <c r="C11" s="137"/>
      <c r="D11" s="137"/>
    </row>
    <row r="12" ht="15">
      <c r="C12" s="3">
        <f>MOD(C10,10)+TRUNC(C10/10)</f>
        <v>0</v>
      </c>
    </row>
    <row r="14" ht="15">
      <c r="K14" s="22"/>
    </row>
    <row r="18" ht="15">
      <c r="C18" s="3" t="str">
        <f>IF(A1=1,"Wykonaj kolejne polecenia, starając się liczyć w pamięci. Wyniki swoich obliczeń zapisuj w razie potrzeby na kartce. Po wykonaniu każdego z poleceń kliknij w przycisk z napisem NASTĘPNE.",IF(C10="","Wykonaj kolejne polecenia.",IF(AND(A1=4,C10&lt;&gt;"",C10&lt;=999990,C10&gt;28),"Jeżeli Twoje obliczenie były bezbłędne, to wybrana przez Ciebie liczba jest równa "&amp;C12&amp;" .","Wykonałeś błędne obliczenia.")))</f>
        <v>Wykonaj kolejne polecenia, starając się liczyć w pamięci. Wyniki swoich obliczeń zapisuj w razie potrzeby na kartce. Po wykonaniu każdego z poleceń kliknij w przycisk z napisem NASTĘPNE.</v>
      </c>
    </row>
    <row r="44" ht="15">
      <c r="A44" s="109"/>
    </row>
  </sheetData>
  <mergeCells count="6">
    <mergeCell ref="B1:D1"/>
    <mergeCell ref="C10:D11"/>
    <mergeCell ref="F10:H10"/>
    <mergeCell ref="C2:J2"/>
    <mergeCell ref="C6:J6"/>
    <mergeCell ref="C7:J7"/>
  </mergeCells>
  <conditionalFormatting sqref="C5">
    <cfRule type="expression" priority="1" dxfId="6" stopIfTrue="1">
      <formula>($A$1=3)</formula>
    </cfRule>
    <cfRule type="expression" priority="2" dxfId="7" stopIfTrue="1">
      <formula>OR($A$1=0,$A$1=1,$A$1=2)</formula>
    </cfRule>
  </conditionalFormatting>
  <conditionalFormatting sqref="C6">
    <cfRule type="expression" priority="3" dxfId="6" stopIfTrue="1">
      <formula>($A$1=4)</formula>
    </cfRule>
    <cfRule type="expression" priority="4" dxfId="7" stopIfTrue="1">
      <formula>OR($A$1=0,$A$1=2,$A$1=3,$A$1=1)</formula>
    </cfRule>
  </conditionalFormatting>
  <conditionalFormatting sqref="C7:J7">
    <cfRule type="expression" priority="5" dxfId="8" stopIfTrue="1">
      <formula>($A$1=4)</formula>
    </cfRule>
    <cfRule type="expression" priority="6" dxfId="7" stopIfTrue="1">
      <formula>OR($A$1=0,$A$1=2,$A$1=3,$A$1=1)</formula>
    </cfRule>
  </conditionalFormatting>
  <conditionalFormatting sqref="C3">
    <cfRule type="expression" priority="7" dxfId="10" stopIfTrue="1">
      <formula>($A$1&gt;1)</formula>
    </cfRule>
  </conditionalFormatting>
  <conditionalFormatting sqref="C4">
    <cfRule type="expression" priority="8" dxfId="6" stopIfTrue="1">
      <formula>($A$1=2)</formula>
    </cfRule>
    <cfRule type="expression" priority="9" dxfId="7" stopIfTrue="1">
      <formula>OR($A$1=0,$A$1=1,)</formula>
    </cfRule>
  </conditionalFormatting>
  <conditionalFormatting sqref="C9">
    <cfRule type="expression" priority="10" dxfId="11" stopIfTrue="1">
      <formula>($A$1=4)</formula>
    </cfRule>
    <cfRule type="expression" priority="11" dxfId="7" stopIfTrue="1">
      <formula>OR($A$1=0,$A$1=2,$A$1=3,$A$1=1)</formula>
    </cfRule>
  </conditionalFormatting>
  <conditionalFormatting sqref="C10:D11">
    <cfRule type="expression" priority="12" dxfId="15" stopIfTrue="1">
      <formula>AND(($A$1=4),$C$10="")</formula>
    </cfRule>
    <cfRule type="expression" priority="13" dxfId="4" stopIfTrue="1">
      <formula>AND(A1=4,LEFT(C18)="J")</formula>
    </cfRule>
    <cfRule type="expression" priority="14" dxfId="12" stopIfTrue="1">
      <formula>AND(A1=4,LEFT(C18)&lt;&gt;"J")</formula>
    </cfRule>
  </conditionalFormatting>
  <dataValidations count="1">
    <dataValidation type="custom" allowBlank="1" showInputMessage="1" showErrorMessage="1" errorTitle="UWAGA!" error="Wpisana wartość jest nieprawidłowa." sqref="C10:D11">
      <formula1>AND(ISNUMBER(C10),LEN(C10)&lt;=7,LEFT(CELL("format",C10))&lt;&gt;"D",LEFT(CELL("format",C10))&lt;&gt;"P")</formula1>
    </dataValidation>
  </dataValidations>
  <printOptions/>
  <pageMargins left="0.75" right="0.75" top="1" bottom="1" header="0.5" footer="0.5"/>
  <pageSetup horizontalDpi="300" verticalDpi="300" orientation="portrait" paperSize="9" r:id="rId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Marcin Braun</Manager>
  <Company>Gańskie Wydawnictwo Oświatowe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Arkusz edukacyjny kl. V</dc:title>
  <dc:subject>Rachunki pamięciowe-liczby naturalne</dc:subject>
  <dc:creator>Mirosława Krzyzanowska</dc:creator>
  <cp:keywords/>
  <dc:description/>
  <cp:lastModifiedBy>Krzyżanowska</cp:lastModifiedBy>
  <dcterms:created xsi:type="dcterms:W3CDTF">2001-08-27T06:14:57Z</dcterms:created>
  <dcterms:modified xsi:type="dcterms:W3CDTF">2003-06-18T19:57:47Z</dcterms:modified>
  <cp:category/>
  <cp:version/>
  <cp:contentType/>
  <cp:contentStatus/>
</cp:coreProperties>
</file>